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9140" windowHeight="6840" tabRatio="946" activeTab="1"/>
  </bookViews>
  <sheets>
    <sheet name="Łódź 015 (tam)" sheetId="20" r:id="rId1"/>
    <sheet name="Łódź 015 (powrót)" sheetId="21" r:id="rId2"/>
    <sheet name="notatki" sheetId="2" r:id="rId3"/>
  </sheets>
  <calcPr calcId="145621"/>
</workbook>
</file>

<file path=xl/calcChain.xml><?xml version="1.0" encoding="utf-8"?>
<calcChain xmlns="http://schemas.openxmlformats.org/spreadsheetml/2006/main">
  <c r="P14" i="21" l="1"/>
  <c r="P15" i="21" s="1"/>
  <c r="P16" i="21" s="1"/>
  <c r="P17" i="21" s="1"/>
  <c r="P18" i="21" s="1"/>
  <c r="P19" i="21" s="1"/>
  <c r="P20" i="21" s="1"/>
  <c r="P21" i="21" s="1"/>
  <c r="P22" i="21" s="1"/>
  <c r="P23" i="21" s="1"/>
  <c r="P24" i="21" s="1"/>
  <c r="P25" i="21" s="1"/>
  <c r="P26" i="21" s="1"/>
  <c r="P27" i="21" s="1"/>
  <c r="P28" i="21" s="1"/>
  <c r="P29" i="21" s="1"/>
  <c r="P30" i="21" s="1"/>
  <c r="P31" i="21" s="1"/>
  <c r="P32" i="21" s="1"/>
  <c r="P33" i="21" s="1"/>
  <c r="P34" i="21" s="1"/>
  <c r="P35" i="21" s="1"/>
  <c r="P36" i="21" s="1"/>
  <c r="P37" i="21" s="1"/>
  <c r="P38" i="21" s="1"/>
  <c r="P39" i="21" s="1"/>
  <c r="P40" i="21" s="1"/>
  <c r="P41" i="21" s="1"/>
  <c r="P42" i="21" s="1"/>
  <c r="P43" i="21" s="1"/>
  <c r="P44" i="21" s="1"/>
  <c r="P45" i="21" s="1"/>
  <c r="P46" i="21" s="1"/>
  <c r="P47" i="21" s="1"/>
  <c r="P48" i="21" s="1"/>
  <c r="P49" i="21" s="1"/>
  <c r="P50" i="21" s="1"/>
  <c r="P51" i="21" s="1"/>
  <c r="P52" i="21" s="1"/>
  <c r="P53" i="21" s="1"/>
  <c r="P54" i="21" s="1"/>
  <c r="P55" i="21" s="1"/>
  <c r="P56" i="21" s="1"/>
  <c r="P57" i="21" s="1"/>
  <c r="P58" i="21" s="1"/>
  <c r="P59" i="21" s="1"/>
  <c r="P60" i="21" s="1"/>
  <c r="P61" i="21" s="1"/>
  <c r="P62" i="21" s="1"/>
  <c r="P63" i="21" s="1"/>
  <c r="P64" i="21" s="1"/>
  <c r="L14" i="2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L37" i="21" s="1"/>
  <c r="L38" i="21" s="1"/>
  <c r="L39" i="21" s="1"/>
  <c r="L40" i="21" s="1"/>
  <c r="L41" i="21" s="1"/>
  <c r="L42" i="21" s="1"/>
  <c r="L43" i="21" s="1"/>
  <c r="L44" i="21" s="1"/>
  <c r="L45" i="21" s="1"/>
  <c r="L46" i="21" s="1"/>
  <c r="L47" i="21" s="1"/>
  <c r="L48" i="21" s="1"/>
  <c r="L49" i="21" s="1"/>
  <c r="L50" i="21" s="1"/>
  <c r="L51" i="21" s="1"/>
  <c r="L52" i="21" s="1"/>
  <c r="L53" i="21" s="1"/>
  <c r="L54" i="21" s="1"/>
  <c r="L55" i="21" s="1"/>
  <c r="L56" i="21" s="1"/>
  <c r="L57" i="21" s="1"/>
  <c r="L58" i="21" s="1"/>
  <c r="L59" i="21" s="1"/>
  <c r="L60" i="21" s="1"/>
  <c r="L61" i="21" s="1"/>
  <c r="L62" i="21" s="1"/>
  <c r="L63" i="21" s="1"/>
  <c r="L64" i="21" s="1"/>
  <c r="P13" i="21"/>
  <c r="M13" i="21"/>
  <c r="M14" i="21" s="1"/>
  <c r="M15" i="21" s="1"/>
  <c r="M16" i="21" s="1"/>
  <c r="M17" i="21" s="1"/>
  <c r="M18" i="21" s="1"/>
  <c r="M19" i="21" s="1"/>
  <c r="M20" i="21" s="1"/>
  <c r="M21" i="21" s="1"/>
  <c r="M22" i="21" s="1"/>
  <c r="M23" i="21" s="1"/>
  <c r="M24" i="21" s="1"/>
  <c r="M25" i="21" s="1"/>
  <c r="M26" i="21" s="1"/>
  <c r="M27" i="21" s="1"/>
  <c r="M28" i="21" s="1"/>
  <c r="M29" i="21" s="1"/>
  <c r="M30" i="21" s="1"/>
  <c r="M31" i="21" s="1"/>
  <c r="M32" i="21" s="1"/>
  <c r="M33" i="21" s="1"/>
  <c r="M34" i="21" s="1"/>
  <c r="M35" i="21" s="1"/>
  <c r="M36" i="21" s="1"/>
  <c r="M37" i="21" s="1"/>
  <c r="M38" i="21" s="1"/>
  <c r="M39" i="21" s="1"/>
  <c r="M40" i="21" s="1"/>
  <c r="M41" i="21" s="1"/>
  <c r="M42" i="21" s="1"/>
  <c r="M43" i="21" s="1"/>
  <c r="M44" i="21" s="1"/>
  <c r="M45" i="21" s="1"/>
  <c r="M46" i="21" s="1"/>
  <c r="M47" i="21" s="1"/>
  <c r="M48" i="21" s="1"/>
  <c r="M49" i="21" s="1"/>
  <c r="M50" i="21" s="1"/>
  <c r="M51" i="21" s="1"/>
  <c r="M52" i="21" s="1"/>
  <c r="M53" i="21" s="1"/>
  <c r="M54" i="21" s="1"/>
  <c r="M55" i="21" s="1"/>
  <c r="M56" i="21" s="1"/>
  <c r="M57" i="21" s="1"/>
  <c r="M58" i="21" s="1"/>
  <c r="M59" i="21" s="1"/>
  <c r="M60" i="21" s="1"/>
  <c r="M61" i="21" s="1"/>
  <c r="M62" i="21" s="1"/>
  <c r="M63" i="21" s="1"/>
  <c r="M64" i="21" s="1"/>
  <c r="O10" i="21"/>
  <c r="O11" i="21" s="1"/>
  <c r="O12" i="21" s="1"/>
  <c r="O13" i="21" s="1"/>
  <c r="O14" i="21" s="1"/>
  <c r="O15" i="21" s="1"/>
  <c r="O16" i="21" s="1"/>
  <c r="O17" i="21" s="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O29" i="21" s="1"/>
  <c r="O30" i="21" s="1"/>
  <c r="O31" i="21" s="1"/>
  <c r="O32" i="21" s="1"/>
  <c r="O33" i="21" s="1"/>
  <c r="O34" i="21" s="1"/>
  <c r="O35" i="21" s="1"/>
  <c r="O36" i="21" s="1"/>
  <c r="O37" i="21" s="1"/>
  <c r="O38" i="21" s="1"/>
  <c r="O39" i="21" s="1"/>
  <c r="O40" i="21" s="1"/>
  <c r="O41" i="21" s="1"/>
  <c r="O42" i="21" s="1"/>
  <c r="O43" i="21" s="1"/>
  <c r="O44" i="21" s="1"/>
  <c r="O45" i="21" s="1"/>
  <c r="O46" i="21" s="1"/>
  <c r="O47" i="21" s="1"/>
  <c r="O48" i="21" s="1"/>
  <c r="O49" i="21" s="1"/>
  <c r="O50" i="21" s="1"/>
  <c r="O51" i="21" s="1"/>
  <c r="O52" i="21" s="1"/>
  <c r="O53" i="21" s="1"/>
  <c r="O54" i="21" s="1"/>
  <c r="O55" i="21" s="1"/>
  <c r="O56" i="21" s="1"/>
  <c r="O57" i="21" s="1"/>
  <c r="O58" i="21" s="1"/>
  <c r="O59" i="21" s="1"/>
  <c r="O60" i="21" s="1"/>
  <c r="O61" i="21" s="1"/>
  <c r="O62" i="21" s="1"/>
  <c r="O63" i="21" s="1"/>
  <c r="O64" i="21" s="1"/>
  <c r="P9" i="21"/>
  <c r="P10" i="21" s="1"/>
  <c r="P11" i="21" s="1"/>
  <c r="P12" i="21" s="1"/>
  <c r="O9" i="21"/>
  <c r="N9" i="21"/>
  <c r="N10" i="21" s="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2" i="21" s="1"/>
  <c r="N23" i="21" s="1"/>
  <c r="N24" i="21" s="1"/>
  <c r="N25" i="21" s="1"/>
  <c r="N26" i="21" s="1"/>
  <c r="N27" i="21" s="1"/>
  <c r="N28" i="21" s="1"/>
  <c r="N29" i="21" s="1"/>
  <c r="N30" i="21" s="1"/>
  <c r="N31" i="21" s="1"/>
  <c r="N32" i="21" s="1"/>
  <c r="N33" i="21" s="1"/>
  <c r="N34" i="21" s="1"/>
  <c r="N35" i="21" s="1"/>
  <c r="N36" i="21" s="1"/>
  <c r="N37" i="21" s="1"/>
  <c r="N38" i="21" s="1"/>
  <c r="N39" i="21" s="1"/>
  <c r="N40" i="21" s="1"/>
  <c r="N41" i="21" s="1"/>
  <c r="N42" i="21" s="1"/>
  <c r="N43" i="21" s="1"/>
  <c r="N44" i="21" s="1"/>
  <c r="N45" i="21" s="1"/>
  <c r="N46" i="21" s="1"/>
  <c r="N47" i="21" s="1"/>
  <c r="N48" i="21" s="1"/>
  <c r="N49" i="21" s="1"/>
  <c r="N50" i="21" s="1"/>
  <c r="N51" i="21" s="1"/>
  <c r="N52" i="21" s="1"/>
  <c r="N53" i="21" s="1"/>
  <c r="N54" i="21" s="1"/>
  <c r="N55" i="21" s="1"/>
  <c r="N56" i="21" s="1"/>
  <c r="N57" i="21" s="1"/>
  <c r="N58" i="21" s="1"/>
  <c r="N59" i="21" s="1"/>
  <c r="N60" i="21" s="1"/>
  <c r="N61" i="21" s="1"/>
  <c r="N62" i="21" s="1"/>
  <c r="N63" i="21" s="1"/>
  <c r="N64" i="21" s="1"/>
  <c r="L9" i="21"/>
  <c r="L10" i="21" s="1"/>
  <c r="L11" i="21" s="1"/>
  <c r="L12" i="21" s="1"/>
  <c r="L13" i="21" s="1"/>
  <c r="K9" i="21"/>
  <c r="K10" i="21" s="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K33" i="21" s="1"/>
  <c r="K34" i="21" s="1"/>
  <c r="K35" i="21" s="1"/>
  <c r="K36" i="21" s="1"/>
  <c r="K37" i="21" s="1"/>
  <c r="K38" i="21" s="1"/>
  <c r="K39" i="21" s="1"/>
  <c r="K40" i="21" s="1"/>
  <c r="K41" i="21" s="1"/>
  <c r="K42" i="21" s="1"/>
  <c r="K43" i="21" s="1"/>
  <c r="K44" i="21" s="1"/>
  <c r="K45" i="21" s="1"/>
  <c r="K46" i="21" s="1"/>
  <c r="K47" i="21" s="1"/>
  <c r="K48" i="21" s="1"/>
  <c r="K49" i="21" s="1"/>
  <c r="K50" i="21" s="1"/>
  <c r="K51" i="21" s="1"/>
  <c r="K52" i="21" s="1"/>
  <c r="K53" i="21" s="1"/>
  <c r="K54" i="21" s="1"/>
  <c r="K55" i="21" s="1"/>
  <c r="K56" i="21" s="1"/>
  <c r="K57" i="21" s="1"/>
  <c r="K58" i="21" s="1"/>
  <c r="K59" i="21" s="1"/>
  <c r="K60" i="21" s="1"/>
  <c r="K61" i="21" s="1"/>
  <c r="K62" i="21" s="1"/>
  <c r="K63" i="21" s="1"/>
  <c r="K64" i="21" s="1"/>
  <c r="J9" i="21"/>
  <c r="J10" i="21" s="1"/>
  <c r="J11" i="21" s="1"/>
  <c r="J12" i="21" s="1"/>
  <c r="J13" i="21" s="1"/>
  <c r="J14" i="21" s="1"/>
  <c r="J15" i="21" s="1"/>
  <c r="J16" i="21" s="1"/>
  <c r="J17" i="21" s="1"/>
  <c r="J18" i="21" s="1"/>
  <c r="J19" i="21" s="1"/>
  <c r="J20" i="21" s="1"/>
  <c r="J21" i="21" s="1"/>
  <c r="J22" i="21" s="1"/>
  <c r="J23" i="21" s="1"/>
  <c r="J24" i="21" s="1"/>
  <c r="J25" i="21" s="1"/>
  <c r="J26" i="21" s="1"/>
  <c r="J27" i="21" s="1"/>
  <c r="J28" i="21" s="1"/>
  <c r="J29" i="21" s="1"/>
  <c r="J30" i="21" s="1"/>
  <c r="J31" i="21" s="1"/>
  <c r="J32" i="21" s="1"/>
  <c r="J33" i="21" s="1"/>
  <c r="J34" i="21" s="1"/>
  <c r="J35" i="21" s="1"/>
  <c r="J36" i="21" s="1"/>
  <c r="J37" i="21" s="1"/>
  <c r="J38" i="21" s="1"/>
  <c r="J39" i="21" s="1"/>
  <c r="J40" i="21" s="1"/>
  <c r="J41" i="21" s="1"/>
  <c r="J42" i="21" s="1"/>
  <c r="J43" i="21" s="1"/>
  <c r="J44" i="21" s="1"/>
  <c r="J45" i="21" s="1"/>
  <c r="J46" i="21" s="1"/>
  <c r="J47" i="21" s="1"/>
  <c r="J48" i="21" s="1"/>
  <c r="J49" i="21" s="1"/>
  <c r="J50" i="21" s="1"/>
  <c r="J51" i="21" s="1"/>
  <c r="J52" i="21" s="1"/>
  <c r="J53" i="21" s="1"/>
  <c r="J54" i="21" s="1"/>
  <c r="J55" i="21" s="1"/>
  <c r="J56" i="21" s="1"/>
  <c r="J57" i="21" s="1"/>
  <c r="J58" i="21" s="1"/>
  <c r="J59" i="21" s="1"/>
  <c r="J60" i="21" s="1"/>
  <c r="J61" i="21" s="1"/>
  <c r="J62" i="21" s="1"/>
  <c r="J63" i="21" s="1"/>
  <c r="J64" i="21" s="1"/>
  <c r="G9" i="2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G16" i="20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M12" i="20"/>
  <c r="M13" i="20" s="1"/>
  <c r="M14" i="20" s="1"/>
  <c r="M15" i="20" s="1"/>
  <c r="M16" i="20" s="1"/>
  <c r="M17" i="20" s="1"/>
  <c r="M18" i="20" s="1"/>
  <c r="M19" i="20" s="1"/>
  <c r="M20" i="20" s="1"/>
  <c r="M21" i="20" s="1"/>
  <c r="M22" i="20" s="1"/>
  <c r="M23" i="20" s="1"/>
  <c r="M24" i="20" s="1"/>
  <c r="M25" i="20" s="1"/>
  <c r="M26" i="20" s="1"/>
  <c r="M27" i="20" s="1"/>
  <c r="M28" i="20" s="1"/>
  <c r="M29" i="20" s="1"/>
  <c r="M30" i="20" s="1"/>
  <c r="M31" i="20" s="1"/>
  <c r="M32" i="20" s="1"/>
  <c r="M33" i="20" s="1"/>
  <c r="M34" i="20" s="1"/>
  <c r="M35" i="20" s="1"/>
  <c r="M36" i="20" s="1"/>
  <c r="M37" i="20" s="1"/>
  <c r="M38" i="20" s="1"/>
  <c r="M39" i="20" s="1"/>
  <c r="M40" i="20" s="1"/>
  <c r="M41" i="20" s="1"/>
  <c r="M42" i="20" s="1"/>
  <c r="M43" i="20" s="1"/>
  <c r="M44" i="20" s="1"/>
  <c r="M45" i="20" s="1"/>
  <c r="M46" i="20" s="1"/>
  <c r="M47" i="20" s="1"/>
  <c r="M48" i="20" s="1"/>
  <c r="M49" i="20" s="1"/>
  <c r="M50" i="20" s="1"/>
  <c r="M51" i="20" s="1"/>
  <c r="M52" i="20" s="1"/>
  <c r="M53" i="20" s="1"/>
  <c r="M54" i="20" s="1"/>
  <c r="M55" i="20" s="1"/>
  <c r="M56" i="20" s="1"/>
  <c r="M57" i="20" s="1"/>
  <c r="M58" i="20" s="1"/>
  <c r="M59" i="20" s="1"/>
  <c r="M60" i="20" s="1"/>
  <c r="M61" i="20" s="1"/>
  <c r="M62" i="20" s="1"/>
  <c r="M63" i="20" s="1"/>
  <c r="M64" i="20" s="1"/>
  <c r="N11" i="20"/>
  <c r="N12" i="20" s="1"/>
  <c r="N13" i="20" s="1"/>
  <c r="N14" i="20" s="1"/>
  <c r="N15" i="20" s="1"/>
  <c r="N16" i="20" s="1"/>
  <c r="N17" i="20" s="1"/>
  <c r="N18" i="20" s="1"/>
  <c r="N19" i="20" s="1"/>
  <c r="N20" i="20" s="1"/>
  <c r="N21" i="20" s="1"/>
  <c r="N22" i="20" s="1"/>
  <c r="N23" i="20" s="1"/>
  <c r="N24" i="20" s="1"/>
  <c r="N25" i="20" s="1"/>
  <c r="N26" i="20" s="1"/>
  <c r="N27" i="20" s="1"/>
  <c r="N28" i="20" s="1"/>
  <c r="N29" i="20" s="1"/>
  <c r="N30" i="20" s="1"/>
  <c r="N31" i="20" s="1"/>
  <c r="N32" i="20" s="1"/>
  <c r="N33" i="20" s="1"/>
  <c r="N34" i="20" s="1"/>
  <c r="N35" i="20" s="1"/>
  <c r="N36" i="20" s="1"/>
  <c r="N37" i="20" s="1"/>
  <c r="N38" i="20" s="1"/>
  <c r="N39" i="20" s="1"/>
  <c r="N40" i="20" s="1"/>
  <c r="N41" i="20" s="1"/>
  <c r="N42" i="20" s="1"/>
  <c r="N43" i="20" s="1"/>
  <c r="N44" i="20" s="1"/>
  <c r="N45" i="20" s="1"/>
  <c r="N46" i="20" s="1"/>
  <c r="N47" i="20" s="1"/>
  <c r="N48" i="20" s="1"/>
  <c r="N49" i="20" s="1"/>
  <c r="N50" i="20" s="1"/>
  <c r="N51" i="20" s="1"/>
  <c r="N52" i="20" s="1"/>
  <c r="N53" i="20" s="1"/>
  <c r="N54" i="20" s="1"/>
  <c r="N55" i="20" s="1"/>
  <c r="N56" i="20" s="1"/>
  <c r="N57" i="20" s="1"/>
  <c r="N58" i="20" s="1"/>
  <c r="N59" i="20" s="1"/>
  <c r="N60" i="20" s="1"/>
  <c r="N61" i="20" s="1"/>
  <c r="N62" i="20" s="1"/>
  <c r="N63" i="20" s="1"/>
  <c r="N64" i="20" s="1"/>
  <c r="O10" i="20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1" i="20" s="1"/>
  <c r="O42" i="20" s="1"/>
  <c r="O43" i="20" s="1"/>
  <c r="O44" i="20" s="1"/>
  <c r="O45" i="20" s="1"/>
  <c r="O46" i="20" s="1"/>
  <c r="O47" i="20" s="1"/>
  <c r="O48" i="20" s="1"/>
  <c r="O49" i="20" s="1"/>
  <c r="O50" i="20" s="1"/>
  <c r="O51" i="20" s="1"/>
  <c r="O52" i="20" s="1"/>
  <c r="O53" i="20" s="1"/>
  <c r="O54" i="20" s="1"/>
  <c r="O55" i="20" s="1"/>
  <c r="O56" i="20" s="1"/>
  <c r="O57" i="20" s="1"/>
  <c r="O58" i="20" s="1"/>
  <c r="O59" i="20" s="1"/>
  <c r="O60" i="20" s="1"/>
  <c r="O61" i="20" s="1"/>
  <c r="O62" i="20" s="1"/>
  <c r="O63" i="20" s="1"/>
  <c r="O64" i="20" s="1"/>
  <c r="P9" i="20"/>
  <c r="P10" i="20" s="1"/>
  <c r="P11" i="20" s="1"/>
  <c r="P12" i="20" s="1"/>
  <c r="P13" i="20" s="1"/>
  <c r="P14" i="20" s="1"/>
  <c r="P15" i="20" s="1"/>
  <c r="P16" i="20" s="1"/>
  <c r="P17" i="20" s="1"/>
  <c r="P18" i="20" s="1"/>
  <c r="P19" i="20" s="1"/>
  <c r="P20" i="20" s="1"/>
  <c r="P21" i="20" s="1"/>
  <c r="P22" i="20" s="1"/>
  <c r="P23" i="20" s="1"/>
  <c r="P24" i="20" s="1"/>
  <c r="P25" i="20" s="1"/>
  <c r="P26" i="20" s="1"/>
  <c r="P27" i="20" s="1"/>
  <c r="P28" i="20" s="1"/>
  <c r="P29" i="20" s="1"/>
  <c r="P30" i="20" s="1"/>
  <c r="P31" i="20" s="1"/>
  <c r="P32" i="20" s="1"/>
  <c r="P33" i="20" s="1"/>
  <c r="P34" i="20" s="1"/>
  <c r="P35" i="20" s="1"/>
  <c r="P36" i="20" s="1"/>
  <c r="P37" i="20" s="1"/>
  <c r="P38" i="20" s="1"/>
  <c r="P39" i="20" s="1"/>
  <c r="P40" i="20" s="1"/>
  <c r="P41" i="20" s="1"/>
  <c r="P42" i="20" s="1"/>
  <c r="P43" i="20" s="1"/>
  <c r="P44" i="20" s="1"/>
  <c r="P45" i="20" s="1"/>
  <c r="P46" i="20" s="1"/>
  <c r="P47" i="20" s="1"/>
  <c r="P48" i="20" s="1"/>
  <c r="P49" i="20" s="1"/>
  <c r="P50" i="20" s="1"/>
  <c r="P51" i="20" s="1"/>
  <c r="P52" i="20" s="1"/>
  <c r="P53" i="20" s="1"/>
  <c r="P54" i="20" s="1"/>
  <c r="P55" i="20" s="1"/>
  <c r="P56" i="20" s="1"/>
  <c r="P57" i="20" s="1"/>
  <c r="P58" i="20" s="1"/>
  <c r="P59" i="20" s="1"/>
  <c r="P60" i="20" s="1"/>
  <c r="P61" i="20" s="1"/>
  <c r="P62" i="20" s="1"/>
  <c r="P63" i="20" s="1"/>
  <c r="P64" i="20" s="1"/>
  <c r="O9" i="20"/>
  <c r="N9" i="20"/>
  <c r="N10" i="20" s="1"/>
  <c r="M9" i="20"/>
  <c r="M10" i="20" s="1"/>
  <c r="M11" i="20" s="1"/>
  <c r="L9" i="20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L37" i="20" s="1"/>
  <c r="L38" i="20" s="1"/>
  <c r="L39" i="20" s="1"/>
  <c r="L40" i="20" s="1"/>
  <c r="L41" i="20" s="1"/>
  <c r="L42" i="20" s="1"/>
  <c r="L43" i="20" s="1"/>
  <c r="L44" i="20" s="1"/>
  <c r="L45" i="20" s="1"/>
  <c r="L46" i="20" s="1"/>
  <c r="L47" i="20" s="1"/>
  <c r="L48" i="20" s="1"/>
  <c r="L49" i="20" s="1"/>
  <c r="L50" i="20" s="1"/>
  <c r="L51" i="20" s="1"/>
  <c r="L52" i="20" s="1"/>
  <c r="L53" i="20" s="1"/>
  <c r="L54" i="20" s="1"/>
  <c r="L55" i="20" s="1"/>
  <c r="L56" i="20" s="1"/>
  <c r="L57" i="20" s="1"/>
  <c r="L58" i="20" s="1"/>
  <c r="L59" i="20" s="1"/>
  <c r="L60" i="20" s="1"/>
  <c r="L61" i="20" s="1"/>
  <c r="L62" i="20" s="1"/>
  <c r="L63" i="20" s="1"/>
  <c r="L64" i="20" s="1"/>
  <c r="K9" i="20"/>
  <c r="K10" i="20" s="1"/>
  <c r="K11" i="20" s="1"/>
  <c r="K12" i="20" s="1"/>
  <c r="K13" i="20" s="1"/>
  <c r="K14" i="20" s="1"/>
  <c r="K15" i="20" s="1"/>
  <c r="K16" i="20" s="1"/>
  <c r="K17" i="20" s="1"/>
  <c r="K18" i="20" s="1"/>
  <c r="K19" i="20" s="1"/>
  <c r="K20" i="20" s="1"/>
  <c r="K21" i="20" s="1"/>
  <c r="K22" i="20" s="1"/>
  <c r="K23" i="20" s="1"/>
  <c r="K24" i="20" s="1"/>
  <c r="K25" i="20" s="1"/>
  <c r="K26" i="20" s="1"/>
  <c r="K27" i="20" s="1"/>
  <c r="K28" i="20" s="1"/>
  <c r="K29" i="20" s="1"/>
  <c r="K30" i="20" s="1"/>
  <c r="K31" i="20" s="1"/>
  <c r="K32" i="20" s="1"/>
  <c r="K33" i="20" s="1"/>
  <c r="K34" i="20" s="1"/>
  <c r="K35" i="20" s="1"/>
  <c r="K36" i="20" s="1"/>
  <c r="K37" i="20" s="1"/>
  <c r="K38" i="20" s="1"/>
  <c r="K39" i="20" s="1"/>
  <c r="K40" i="20" s="1"/>
  <c r="K41" i="20" s="1"/>
  <c r="K42" i="20" s="1"/>
  <c r="K43" i="20" s="1"/>
  <c r="K44" i="20" s="1"/>
  <c r="K45" i="20" s="1"/>
  <c r="K46" i="20" s="1"/>
  <c r="K47" i="20" s="1"/>
  <c r="K48" i="20" s="1"/>
  <c r="K49" i="20" s="1"/>
  <c r="K50" i="20" s="1"/>
  <c r="K51" i="20" s="1"/>
  <c r="K52" i="20" s="1"/>
  <c r="K53" i="20" s="1"/>
  <c r="K54" i="20" s="1"/>
  <c r="K55" i="20" s="1"/>
  <c r="K56" i="20" s="1"/>
  <c r="K57" i="20" s="1"/>
  <c r="K58" i="20" s="1"/>
  <c r="K59" i="20" s="1"/>
  <c r="K60" i="20" s="1"/>
  <c r="K61" i="20" s="1"/>
  <c r="K62" i="20" s="1"/>
  <c r="K63" i="20" s="1"/>
  <c r="K64" i="20" s="1"/>
  <c r="J9" i="20"/>
  <c r="J10" i="20" s="1"/>
  <c r="J11" i="20" s="1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J22" i="20" s="1"/>
  <c r="J23" i="20" s="1"/>
  <c r="J24" i="20" s="1"/>
  <c r="J25" i="20" s="1"/>
  <c r="J26" i="20" s="1"/>
  <c r="J27" i="20" s="1"/>
  <c r="J28" i="20" s="1"/>
  <c r="J29" i="20" s="1"/>
  <c r="J30" i="20" s="1"/>
  <c r="J31" i="20" s="1"/>
  <c r="J32" i="20" s="1"/>
  <c r="J33" i="20" s="1"/>
  <c r="J34" i="20" s="1"/>
  <c r="J35" i="20" s="1"/>
  <c r="J36" i="20" s="1"/>
  <c r="J37" i="20" s="1"/>
  <c r="J38" i="20" s="1"/>
  <c r="J39" i="20" s="1"/>
  <c r="J40" i="20" s="1"/>
  <c r="J41" i="20" s="1"/>
  <c r="J42" i="20" s="1"/>
  <c r="J43" i="20" s="1"/>
  <c r="J44" i="20" s="1"/>
  <c r="J45" i="20" s="1"/>
  <c r="J46" i="20" s="1"/>
  <c r="J47" i="20" s="1"/>
  <c r="J48" i="20" s="1"/>
  <c r="J49" i="20" s="1"/>
  <c r="J50" i="20" s="1"/>
  <c r="J51" i="20" s="1"/>
  <c r="J52" i="20" s="1"/>
  <c r="J53" i="20" s="1"/>
  <c r="J54" i="20" s="1"/>
  <c r="J55" i="20" s="1"/>
  <c r="J56" i="20" s="1"/>
  <c r="J57" i="20" s="1"/>
  <c r="J58" i="20" s="1"/>
  <c r="J59" i="20" s="1"/>
  <c r="J60" i="20" s="1"/>
  <c r="J61" i="20" s="1"/>
  <c r="J62" i="20" s="1"/>
  <c r="J63" i="20" s="1"/>
  <c r="J64" i="20" s="1"/>
  <c r="G9" i="20"/>
  <c r="G10" i="20" s="1"/>
  <c r="G11" i="20" s="1"/>
  <c r="G12" i="20" s="1"/>
  <c r="G13" i="20" s="1"/>
  <c r="G14" i="20" s="1"/>
  <c r="G15" i="20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D10" i="2" l="1"/>
  <c r="AN41" i="2" l="1"/>
  <c r="AC41" i="2"/>
  <c r="AI40" i="2"/>
  <c r="AD40" i="2"/>
  <c r="AE40" i="2" s="1"/>
  <c r="AN39" i="2"/>
  <c r="AI39" i="2"/>
  <c r="AD39" i="2"/>
  <c r="AE39" i="2" s="1"/>
  <c r="AN38" i="2"/>
  <c r="AI38" i="2"/>
  <c r="AD38" i="2"/>
  <c r="AE38" i="2" s="1"/>
  <c r="AN37" i="2"/>
  <c r="AI37" i="2"/>
  <c r="AD37" i="2"/>
  <c r="AE37" i="2" s="1"/>
  <c r="AN36" i="2"/>
  <c r="AI36" i="2"/>
  <c r="AD36" i="2"/>
  <c r="AE36" i="2" s="1"/>
  <c r="AN35" i="2"/>
  <c r="AI35" i="2"/>
  <c r="AD35" i="2"/>
  <c r="AE35" i="2" s="1"/>
  <c r="AN34" i="2"/>
  <c r="AI33" i="2"/>
  <c r="AD33" i="2"/>
  <c r="AE33" i="2" s="1"/>
  <c r="AN32" i="2"/>
  <c r="AI32" i="2"/>
  <c r="AD32" i="2"/>
  <c r="AE32" i="2" s="1"/>
  <c r="AN31" i="2"/>
  <c r="AI31" i="2"/>
  <c r="AD31" i="2"/>
  <c r="AE31" i="2" s="1"/>
  <c r="AN30" i="2"/>
  <c r="AI30" i="2"/>
  <c r="AD30" i="2"/>
  <c r="AE30" i="2" s="1"/>
  <c r="AN29" i="2"/>
  <c r="AI29" i="2"/>
  <c r="AD29" i="2"/>
  <c r="AE29" i="2" s="1"/>
  <c r="AN28" i="2"/>
  <c r="AI28" i="2"/>
  <c r="AD28" i="2"/>
  <c r="AE28" i="2" s="1"/>
  <c r="AN27" i="2"/>
  <c r="AI27" i="2"/>
  <c r="AD27" i="2"/>
  <c r="AE27" i="2" s="1"/>
  <c r="AN26" i="2"/>
  <c r="AI26" i="2"/>
  <c r="AD26" i="2"/>
  <c r="AE26" i="2" s="1"/>
  <c r="AN25" i="2"/>
  <c r="AI25" i="2"/>
  <c r="AD25" i="2"/>
  <c r="AE25" i="2" s="1"/>
  <c r="AN24" i="2"/>
  <c r="AI24" i="2"/>
  <c r="AD24" i="2"/>
  <c r="AE24" i="2" s="1"/>
  <c r="AN23" i="2"/>
  <c r="AI23" i="2"/>
  <c r="AD23" i="2"/>
  <c r="AE23" i="2" s="1"/>
  <c r="AN22" i="2"/>
  <c r="AI22" i="2"/>
  <c r="AD22" i="2"/>
  <c r="AE22" i="2" s="1"/>
  <c r="AN21" i="2"/>
  <c r="AI21" i="2"/>
  <c r="AD21" i="2"/>
  <c r="AE21" i="2" s="1"/>
  <c r="AN20" i="2"/>
  <c r="AI20" i="2"/>
  <c r="AD20" i="2"/>
  <c r="AE20" i="2" s="1"/>
  <c r="AN19" i="2"/>
  <c r="AI19" i="2"/>
  <c r="AD19" i="2"/>
  <c r="AE19" i="2" s="1"/>
  <c r="AN18" i="2"/>
  <c r="AI18" i="2"/>
  <c r="AD18" i="2"/>
  <c r="AE18" i="2" s="1"/>
  <c r="AN17" i="2"/>
  <c r="AI17" i="2"/>
  <c r="AD17" i="2"/>
  <c r="AE17" i="2" s="1"/>
  <c r="AN16" i="2"/>
  <c r="AI16" i="2"/>
  <c r="AD16" i="2"/>
  <c r="AE16" i="2" s="1"/>
  <c r="AN15" i="2"/>
  <c r="AI15" i="2"/>
  <c r="AD15" i="2"/>
  <c r="AE15" i="2" s="1"/>
  <c r="AN14" i="2"/>
  <c r="AI14" i="2"/>
  <c r="AD14" i="2"/>
  <c r="AE14" i="2" s="1"/>
  <c r="AN13" i="2"/>
  <c r="AI13" i="2"/>
  <c r="AD13" i="2"/>
  <c r="AE13" i="2" s="1"/>
  <c r="AN12" i="2"/>
  <c r="AI12" i="2"/>
  <c r="AD12" i="2"/>
  <c r="AE12" i="2" s="1"/>
  <c r="AN11" i="2"/>
  <c r="AI11" i="2"/>
  <c r="AD11" i="2"/>
  <c r="AE11" i="2" s="1"/>
  <c r="AN10" i="2"/>
  <c r="AI10" i="2"/>
  <c r="AE10" i="2"/>
  <c r="AN9" i="2"/>
  <c r="AI8" i="2"/>
  <c r="AD8" i="2"/>
  <c r="AE8" i="2" s="1"/>
  <c r="AN7" i="2"/>
  <c r="AI7" i="2"/>
  <c r="AD7" i="2"/>
  <c r="AE7" i="2" s="1"/>
  <c r="AN6" i="2"/>
  <c r="AI6" i="2"/>
  <c r="AD6" i="2"/>
  <c r="AE6" i="2" s="1"/>
  <c r="AQ43" i="2"/>
  <c r="AQ42" i="2"/>
  <c r="AQ41" i="2"/>
  <c r="AQ40" i="2"/>
  <c r="AQ39" i="2"/>
  <c r="AQ38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1" i="2"/>
  <c r="AQ10" i="2"/>
  <c r="AQ9" i="2"/>
  <c r="S30" i="2" l="1"/>
  <c r="P30" i="2"/>
  <c r="F30" i="2"/>
  <c r="B30" i="2"/>
  <c r="Q27" i="2"/>
  <c r="Q25" i="2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9" i="2" s="1"/>
  <c r="V8" i="2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5" i="2" s="1"/>
  <c r="V27" i="2" s="1"/>
  <c r="V28" i="2" s="1"/>
  <c r="V29" i="2" s="1"/>
  <c r="G8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5" i="2" s="1"/>
  <c r="G27" i="2" s="1"/>
  <c r="G28" i="2" s="1"/>
  <c r="G29" i="2" s="1"/>
  <c r="Z7" i="2"/>
  <c r="Z8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5" i="2" s="1"/>
  <c r="Z36" i="2" s="1"/>
  <c r="Z37" i="2" s="1"/>
  <c r="Z38" i="2" s="1"/>
  <c r="Z39" i="2" s="1"/>
  <c r="Z40" i="2" s="1"/>
  <c r="V7" i="2"/>
  <c r="G7" i="2"/>
  <c r="Q6" i="2"/>
  <c r="AG26" i="2"/>
  <c r="AG19" i="2"/>
  <c r="AG33" i="2"/>
  <c r="AG30" i="2"/>
  <c r="AG11" i="2"/>
  <c r="AG40" i="2"/>
  <c r="AG22" i="2"/>
  <c r="AG23" i="2"/>
  <c r="AG18" i="2"/>
  <c r="AG20" i="2"/>
  <c r="AG17" i="2"/>
  <c r="AG38" i="2"/>
  <c r="AG21" i="2"/>
  <c r="AG8" i="2"/>
  <c r="AG37" i="2"/>
  <c r="AG10" i="2"/>
  <c r="AG36" i="2"/>
  <c r="AG7" i="2"/>
  <c r="AG31" i="2"/>
  <c r="AG35" i="2"/>
  <c r="AG24" i="2"/>
  <c r="AG28" i="2"/>
  <c r="AG15" i="2"/>
  <c r="AG39" i="2"/>
  <c r="AG12" i="2"/>
  <c r="AG14" i="2"/>
  <c r="AG29" i="2"/>
  <c r="AG16" i="2"/>
  <c r="AG27" i="2"/>
  <c r="AG32" i="2"/>
  <c r="AG13" i="2"/>
  <c r="AG6" i="2"/>
  <c r="AG25" i="2"/>
  <c r="AL20" i="2"/>
  <c r="AL19" i="2"/>
  <c r="AL30" i="2"/>
  <c r="AL10" i="2"/>
  <c r="AL15" i="2"/>
  <c r="AL11" i="2"/>
  <c r="AL34" i="2"/>
  <c r="AL25" i="2"/>
  <c r="AL26" i="2"/>
  <c r="AL17" i="2"/>
  <c r="AL18" i="2"/>
  <c r="AL39" i="2"/>
  <c r="AL21" i="2"/>
  <c r="AL9" i="2"/>
  <c r="AL28" i="2"/>
  <c r="AL16" i="2"/>
  <c r="AL23" i="2"/>
  <c r="AL14" i="2"/>
  <c r="AL32" i="2"/>
  <c r="AL38" i="2"/>
  <c r="AL27" i="2"/>
  <c r="AL29" i="2"/>
  <c r="AL35" i="2"/>
  <c r="AL24" i="2"/>
  <c r="AL22" i="2"/>
  <c r="AL36" i="2"/>
  <c r="AL41" i="2"/>
  <c r="AL31" i="2"/>
  <c r="AL37" i="2"/>
  <c r="AL13" i="2"/>
  <c r="AL12" i="2"/>
  <c r="AL6" i="2"/>
  <c r="AL7" i="2"/>
  <c r="AP29" i="2"/>
  <c r="AP33" i="2"/>
  <c r="AP18" i="2"/>
  <c r="AP39" i="2"/>
  <c r="AP14" i="2"/>
  <c r="AP11" i="2"/>
  <c r="AP21" i="2"/>
  <c r="AP35" i="2"/>
  <c r="AP7" i="2"/>
  <c r="AP32" i="2"/>
  <c r="AP37" i="2"/>
  <c r="AP28" i="2"/>
  <c r="AP8" i="2"/>
  <c r="AP23" i="2"/>
  <c r="AP40" i="2"/>
  <c r="AP15" i="2"/>
  <c r="AP38" i="2"/>
  <c r="AP24" i="2"/>
  <c r="AP16" i="2"/>
  <c r="AP30" i="2"/>
  <c r="AP19" i="2"/>
  <c r="AP25" i="2"/>
  <c r="AP27" i="2"/>
  <c r="AP36" i="2"/>
  <c r="AP26" i="2"/>
  <c r="AP13" i="2"/>
  <c r="AP20" i="2"/>
  <c r="AP17" i="2"/>
  <c r="AP12" i="2"/>
  <c r="AP31" i="2"/>
  <c r="AP10" i="2"/>
  <c r="AP6" i="2"/>
  <c r="AP22" i="2"/>
</calcChain>
</file>

<file path=xl/sharedStrings.xml><?xml version="1.0" encoding="utf-8"?>
<sst xmlns="http://schemas.openxmlformats.org/spreadsheetml/2006/main" count="480" uniqueCount="222">
  <si>
    <t>odl</t>
  </si>
  <si>
    <t>km</t>
  </si>
  <si>
    <t>vt</t>
  </si>
  <si>
    <t>Nr</t>
  </si>
  <si>
    <t>G</t>
  </si>
  <si>
    <t>Łęczyca ul. Belwederska PKP</t>
  </si>
  <si>
    <t>I</t>
  </si>
  <si>
    <t>Łęczyca ul. M. Konopnickiej przy posesji nr 18</t>
  </si>
  <si>
    <t>R</t>
  </si>
  <si>
    <t>Łęczyca Dw. PKS/Belwederska</t>
  </si>
  <si>
    <t>K</t>
  </si>
  <si>
    <t>Łęczyca ul. Ozorkowskie Przedmieście</t>
  </si>
  <si>
    <t>P</t>
  </si>
  <si>
    <t>Lubień</t>
  </si>
  <si>
    <t>W</t>
  </si>
  <si>
    <t>Ozorków ul. Wyszyńskiego/Rzeczna</t>
  </si>
  <si>
    <t>Ozorków ul. Wyszyńskiego 6/Rzeczna</t>
  </si>
  <si>
    <t>Ozorków ul. Wyszyńskiego/Maszkowska</t>
  </si>
  <si>
    <t>Oznaczenia:</t>
  </si>
  <si>
    <t>Kategoria drogi:</t>
  </si>
  <si>
    <t>d</t>
  </si>
  <si>
    <t>Kat drogi</t>
  </si>
  <si>
    <t>Nr przystanku</t>
  </si>
  <si>
    <t>Przystanek, miejsce zatrzymywanie</t>
  </si>
  <si>
    <t>km/1km</t>
  </si>
  <si>
    <t>Łęczyca, Dw. PKS ul. Belwederska</t>
  </si>
  <si>
    <t>Łęczyca, Dw. PKP ul. Belwederska</t>
  </si>
  <si>
    <t>Łęczyca ul. M. Konopnickiej przy Stadionie Miejskim w Łęczycy</t>
  </si>
  <si>
    <t>Sierpów</t>
  </si>
  <si>
    <t>Cedrowice</t>
  </si>
  <si>
    <t>Maszkowice</t>
  </si>
  <si>
    <t>Sokolniki Parcela</t>
  </si>
  <si>
    <t>Modlna</t>
  </si>
  <si>
    <t>Wola Branicka</t>
  </si>
  <si>
    <t>Wola Branicka skrzyż. Beskierz</t>
  </si>
  <si>
    <t>Kębliny nr 36/OSP  /Kębliny Romanowska</t>
  </si>
  <si>
    <t>14/31</t>
  </si>
  <si>
    <t>Kębliny Owsiana /Kębliny/Jałowcowa</t>
  </si>
  <si>
    <t>16/29</t>
  </si>
  <si>
    <t>Anielin Swędowski/ Słoneczna</t>
  </si>
  <si>
    <t>18/27</t>
  </si>
  <si>
    <t xml:space="preserve">Anielin Swędowski nr 90/                                      Anielin Swędowski/Swędowska </t>
  </si>
  <si>
    <t>20/25</t>
  </si>
  <si>
    <t>Anielin Swędowski nr 6/                                       Anielin Swędowski/Leśna</t>
  </si>
  <si>
    <t>22/23</t>
  </si>
  <si>
    <t>Smolice</t>
  </si>
  <si>
    <t>1,5</t>
  </si>
  <si>
    <t>Stryków. Plac Łukasińskiego</t>
  </si>
  <si>
    <t>1,3</t>
  </si>
  <si>
    <t>Sosnowiec Pieńki  Zakład Produkcyjny Truvant</t>
  </si>
  <si>
    <t>0,9</t>
  </si>
  <si>
    <t>0,7</t>
  </si>
  <si>
    <t>2,5</t>
  </si>
  <si>
    <t>3,0</t>
  </si>
  <si>
    <t>1,2</t>
  </si>
  <si>
    <t xml:space="preserve">predkość </t>
  </si>
  <si>
    <t xml:space="preserve">na kalkulatorze </t>
  </si>
  <si>
    <t>km dzielimy przez czas przejazdu i mnożymy przez 60</t>
  </si>
  <si>
    <t>PKS Łęczyca Sp. z o.o.</t>
  </si>
  <si>
    <t>LINIA O CHARAKTERZE UŻYTECZNOŚCI PUBLICZNEJ</t>
  </si>
  <si>
    <t>Numer linii: 925015</t>
  </si>
  <si>
    <t>Lp</t>
  </si>
  <si>
    <t>Oznaczenie kursu</t>
  </si>
  <si>
    <t>Kat. Drogi</t>
  </si>
  <si>
    <t>Odległości między przyst.</t>
  </si>
  <si>
    <t>km narast.</t>
  </si>
  <si>
    <t>czas między przyst.</t>
  </si>
  <si>
    <t>Czas narast.</t>
  </si>
  <si>
    <t>Prędkość techniczna</t>
  </si>
  <si>
    <t>Rodzaj kursu</t>
  </si>
  <si>
    <t>Numer drogi</t>
  </si>
  <si>
    <t>Zw</t>
  </si>
  <si>
    <t>Dworce i przystanki</t>
  </si>
  <si>
    <t>Łęczyca Dw. PKS  Belwederska</t>
  </si>
  <si>
    <t>Łęczyca ul. M. Konopnickiej przy stadionie Miejskim w Łęczycy</t>
  </si>
  <si>
    <t xml:space="preserve">Kwiatkówek </t>
  </si>
  <si>
    <t>Marynki</t>
  </si>
  <si>
    <t xml:space="preserve">Witaszewice </t>
  </si>
  <si>
    <t>Góra Św. Małgorzaty</t>
  </si>
  <si>
    <t xml:space="preserve">Góra Św. Małgorzaty II </t>
  </si>
  <si>
    <t>Góra Św. Małgorzaty I (pos.88)</t>
  </si>
  <si>
    <t>Góra Św. Małgorzaty II (pos.71)</t>
  </si>
  <si>
    <t>Bryski I (pos. 11)</t>
  </si>
  <si>
    <t xml:space="preserve">Bryski II (pos. 27) </t>
  </si>
  <si>
    <t>Bryski - Kolonia</t>
  </si>
  <si>
    <t>Karsznice DPS</t>
  </si>
  <si>
    <t>Karsznice</t>
  </si>
  <si>
    <t xml:space="preserve">Ambrożew </t>
  </si>
  <si>
    <t>65A</t>
  </si>
  <si>
    <t>Ambrożew II</t>
  </si>
  <si>
    <t xml:space="preserve">Leśmierz (szkoła) </t>
  </si>
  <si>
    <t>Parzyce 6</t>
  </si>
  <si>
    <t>Parzyce (świetlica)</t>
  </si>
  <si>
    <t>Ostrów I</t>
  </si>
  <si>
    <t>025</t>
  </si>
  <si>
    <t>Cedrowice III</t>
  </si>
  <si>
    <t>054</t>
  </si>
  <si>
    <t>Cedrowice-Parcela I</t>
  </si>
  <si>
    <t>005</t>
  </si>
  <si>
    <t xml:space="preserve">Ozorków ul. Łęczycka / Orzeszkowej </t>
  </si>
  <si>
    <t>01</t>
  </si>
  <si>
    <t>02</t>
  </si>
  <si>
    <t>Sokolniki Las ul. Narutowicza</t>
  </si>
  <si>
    <t xml:space="preserve">Sokolniki Las </t>
  </si>
  <si>
    <t>Sokolniki Las (naprzeciwko Kościoła)</t>
  </si>
  <si>
    <t>Sokolniki Las ul. Jagiellońska</t>
  </si>
  <si>
    <t>Kania Góra 7</t>
  </si>
  <si>
    <t>Ciosny</t>
  </si>
  <si>
    <t>Dzierżązna 6</t>
  </si>
  <si>
    <t>Kolonia Głowa, Leonów</t>
  </si>
  <si>
    <t xml:space="preserve">Dąbrówka </t>
  </si>
  <si>
    <t>Zgierz Piątkowska/Kasprowicza rondo kierunek Łódź</t>
  </si>
  <si>
    <t>05</t>
  </si>
  <si>
    <t>Zgierz Piątkowska/Północna kierunek Łódź</t>
  </si>
  <si>
    <t>03</t>
  </si>
  <si>
    <t>Zgierz Piątkowska (park) kierunek Łódź</t>
  </si>
  <si>
    <t>Zgierz ul. 3-go Maja 38</t>
  </si>
  <si>
    <t>Łódź Zgierska/Sikorskiego</t>
  </si>
  <si>
    <t>1455</t>
  </si>
  <si>
    <t>Łódź Zgierska/Julianowska</t>
  </si>
  <si>
    <t>1461</t>
  </si>
  <si>
    <t>Łódź Zgierska/Dolna</t>
  </si>
  <si>
    <t>1701</t>
  </si>
  <si>
    <t>Łódź Zachodnia/Limanowskiego</t>
  </si>
  <si>
    <t>Łódź Lutomierska/Zachodnia</t>
  </si>
  <si>
    <t>0485</t>
  </si>
  <si>
    <t>Numer
przystanku</t>
  </si>
  <si>
    <t>0484</t>
  </si>
  <si>
    <t>1432</t>
  </si>
  <si>
    <t>2049</t>
  </si>
  <si>
    <t>1441</t>
  </si>
  <si>
    <t>Zgierz ul. 3-go Maja 5</t>
  </si>
  <si>
    <t>Zgierz ul.Piątkowska (park) kierunek Piątek</t>
  </si>
  <si>
    <t>Zgierz ul. Piątkowska/Północna kierunek Piątek</t>
  </si>
  <si>
    <t>04</t>
  </si>
  <si>
    <t>Zgierz ul. Piątkowska/Kasprowicza rondo kierunek Piątek</t>
  </si>
  <si>
    <t>06</t>
  </si>
  <si>
    <t>Dąbrówka CPN</t>
  </si>
  <si>
    <t>07</t>
  </si>
  <si>
    <t>09</t>
  </si>
  <si>
    <t>11</t>
  </si>
  <si>
    <t>13</t>
  </si>
  <si>
    <t>Dzierżązna 7</t>
  </si>
  <si>
    <t>Ciosny nr 26</t>
  </si>
  <si>
    <t>Kania Góra 54</t>
  </si>
  <si>
    <t xml:space="preserve">Sokolniki Las / Kościół </t>
  </si>
  <si>
    <t xml:space="preserve">Sokolniki Las / sanatorium </t>
  </si>
  <si>
    <t>41</t>
  </si>
  <si>
    <t>43</t>
  </si>
  <si>
    <t>Ozorków ul. Wyszyńskiego/ Maszkowska</t>
  </si>
  <si>
    <t>Ozorków, ul. Łęczycka/ Gębicka</t>
  </si>
  <si>
    <t>Parzyce  (naprzeciwko świetlicy)</t>
  </si>
  <si>
    <t>Parzyce (naprzeciwko pos.6)</t>
  </si>
  <si>
    <t>Leśmierz (naprzeciwko pos. 9)</t>
  </si>
  <si>
    <t>66</t>
  </si>
  <si>
    <t>65</t>
  </si>
  <si>
    <t>64</t>
  </si>
  <si>
    <t>67</t>
  </si>
  <si>
    <t>Góra Św. Małgorzaty II</t>
  </si>
  <si>
    <t>59</t>
  </si>
  <si>
    <t>45</t>
  </si>
  <si>
    <t xml:space="preserve">Łęczyca ul. M. Konopnickiej przy posesji nr 18 </t>
  </si>
  <si>
    <t>R- teren prywatny</t>
  </si>
  <si>
    <t>Dm</t>
  </si>
  <si>
    <t>En</t>
  </si>
  <si>
    <r>
      <rPr>
        <b/>
        <sz val="10"/>
        <color theme="1"/>
        <rFont val="Times New Roman"/>
        <family val="1"/>
        <charset val="238"/>
      </rPr>
      <t>m</t>
    </r>
    <r>
      <rPr>
        <sz val="10"/>
        <color theme="1"/>
        <rFont val="Times New Roman"/>
        <family val="1"/>
        <charset val="238"/>
      </rPr>
      <t>- nie kursuje w dniach 24 i 31.XII</t>
    </r>
  </si>
  <si>
    <r>
      <t xml:space="preserve">n- </t>
    </r>
    <r>
      <rPr>
        <sz val="10"/>
        <color theme="1"/>
        <rFont val="Times New Roman"/>
        <family val="1"/>
        <charset val="238"/>
      </rPr>
      <t>nie kursuje w Wielką Sobotę oraz w dniach 24 i 31.XII</t>
    </r>
  </si>
  <si>
    <t>E 7bn</t>
  </si>
  <si>
    <t>E7bn</t>
  </si>
  <si>
    <t>Dzierżązna 1b</t>
  </si>
  <si>
    <t>Dzierżązna 2c</t>
  </si>
  <si>
    <t>93</t>
  </si>
  <si>
    <t>Nazwa linii: Łęczyca- Parzyce- Łódź</t>
  </si>
  <si>
    <t xml:space="preserve">Osoba zarządzająca transportem: 01.01.2025 r. Jolanta Pisera </t>
  </si>
  <si>
    <t xml:space="preserve">Rodzaje kursów: </t>
  </si>
  <si>
    <t>Liczba autobusów niezbednych do codziennej realizacji przewozów - 3 pojazdy</t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</si>
  <si>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kursuje od poniedziałku do soboty oprócz świąt</t>
    </r>
  </si>
  <si>
    <r>
      <rPr>
        <b/>
        <sz val="10"/>
        <rFont val="Times New Roman"/>
        <family val="1"/>
        <charset val="238"/>
      </rPr>
      <t>7</t>
    </r>
    <r>
      <rPr>
        <sz val="10"/>
        <rFont val="Times New Roman"/>
        <family val="1"/>
        <charset val="238"/>
      </rPr>
      <t xml:space="preserve"> - kursuje w niedziele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</si>
  <si>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>-  nie kursuje w dniu I.I, pierwszy dzień Świąt Wielkanocnych i w dniu 25.XII</t>
    </r>
  </si>
  <si>
    <r>
      <rPr>
        <b/>
        <sz val="10"/>
        <color theme="1"/>
        <rFont val="Times New Roman"/>
        <family val="1"/>
        <charset val="238"/>
      </rPr>
      <t>Zw</t>
    </r>
    <r>
      <rPr>
        <sz val="10"/>
        <color theme="1"/>
        <rFont val="Times New Roman"/>
        <family val="1"/>
        <charset val="238"/>
      </rPr>
      <t xml:space="preserve"> - kurs zwykły</t>
    </r>
  </si>
  <si>
    <t xml:space="preserve">G- droga gminna </t>
  </si>
  <si>
    <t>K- droga krajowa</t>
  </si>
  <si>
    <t xml:space="preserve">W- droga wojewódzka </t>
  </si>
  <si>
    <t>P- droga powiatowa</t>
  </si>
  <si>
    <r>
      <t xml:space="preserve">D - </t>
    </r>
    <r>
      <rPr>
        <sz val="10"/>
        <color theme="1"/>
        <rFont val="Times New Roman"/>
        <family val="1"/>
        <charset val="238"/>
      </rPr>
      <t>kursuje od poniedziałku do piątku oprócz świąt</t>
    </r>
  </si>
  <si>
    <t>czas narast.</t>
  </si>
  <si>
    <r>
      <t>D -</t>
    </r>
    <r>
      <rPr>
        <sz val="10"/>
        <color theme="1"/>
        <rFont val="Times New Roman"/>
        <family val="1"/>
        <charset val="238"/>
      </rPr>
      <t xml:space="preserve"> kursuje od poniedziałku do piątku oprócz świąt</t>
    </r>
  </si>
  <si>
    <t xml:space="preserve">Osoba zarządzająca transportem: 01.01.2025 r.  Jolanta Pisera </t>
  </si>
  <si>
    <t>541</t>
  </si>
  <si>
    <t>544</t>
  </si>
  <si>
    <t>Maszkowice nr 26</t>
  </si>
  <si>
    <t>Kania Góra (naprzeciwko pos. 54)</t>
  </si>
  <si>
    <t>Biała k/Zgierza, ul. Zgierska</t>
  </si>
  <si>
    <t>Kolonia Głowa, zajazd/las</t>
  </si>
  <si>
    <t>Kolonia Głowa, Leonów/las</t>
  </si>
  <si>
    <t>Dąbrówka/Górka</t>
  </si>
  <si>
    <t>Dąbrówka/Rosanów</t>
  </si>
  <si>
    <t>Kania Góra (naprzeciwko pos.7)</t>
  </si>
  <si>
    <t>243</t>
  </si>
  <si>
    <t>237</t>
  </si>
  <si>
    <t>233</t>
  </si>
  <si>
    <t>235</t>
  </si>
  <si>
    <t>239</t>
  </si>
  <si>
    <t>Sokolniki Parcela, pos. nr 6</t>
  </si>
  <si>
    <t>Maszkowice nr 28</t>
  </si>
  <si>
    <t>Zgierz, ul. 3-go Maja 4</t>
  </si>
  <si>
    <t>Zgierz ul. 3-go Maja 29</t>
  </si>
  <si>
    <t>08</t>
  </si>
  <si>
    <t>10</t>
  </si>
  <si>
    <t>Maszkowice, nr 30</t>
  </si>
  <si>
    <t>Maszkowice, nr 29</t>
  </si>
  <si>
    <t>Ozorków ul. Stypułkowskiego /Łęczycka</t>
  </si>
  <si>
    <t>550</t>
  </si>
  <si>
    <t>Ozorków, Podleśna/Zgierska</t>
  </si>
  <si>
    <t>Ozorków, Podleśna/Droga Krajowa nr 91 (Nowy Cmentarz)</t>
  </si>
  <si>
    <t>Ozorków ul. Zgierska/Partyzantów</t>
  </si>
  <si>
    <t>545</t>
  </si>
  <si>
    <t>14</t>
  </si>
  <si>
    <t>551</t>
  </si>
  <si>
    <t>Ozorków Wigury/Urząd Miejski</t>
  </si>
  <si>
    <t>Ozorków ul. Stypułkowskiego/ Łęczycka</t>
  </si>
  <si>
    <t>Ozorków ul. Zgierska/ Poprzeczna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</si>
</sst>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ahoma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Tahoma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49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Border="1" applyAlignment="1"/>
    <xf numFmtId="165" fontId="8" fillId="0" borderId="2" xfId="0" applyNumberFormat="1" applyFont="1" applyFill="1" applyBorder="1" applyAlignment="1">
      <alignment horizontal="center"/>
    </xf>
    <xf numFmtId="2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7" fontId="7" fillId="5" borderId="2" xfId="0" applyNumberFormat="1" applyFont="1" applyFill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/>
    </xf>
    <xf numFmtId="0" fontId="10" fillId="2" borderId="2" xfId="0" applyFont="1" applyFill="1" applyBorder="1"/>
    <xf numFmtId="0" fontId="0" fillId="2" borderId="2" xfId="0" applyFill="1" applyBorder="1"/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5" fillId="6" borderId="5" xfId="0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5" borderId="7" xfId="0" applyNumberFormat="1" applyFont="1" applyFill="1" applyBorder="1" applyAlignment="1">
      <alignment horizontal="center" vertical="center" wrapText="1"/>
    </xf>
    <xf numFmtId="49" fontId="11" fillId="5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0" fillId="0" borderId="0" xfId="0" applyFont="1"/>
    <xf numFmtId="0" fontId="5" fillId="0" borderId="0" xfId="0" applyFont="1"/>
    <xf numFmtId="0" fontId="18" fillId="0" borderId="0" xfId="0" applyFont="1"/>
    <xf numFmtId="0" fontId="17" fillId="0" borderId="0" xfId="0" applyFont="1"/>
    <xf numFmtId="0" fontId="4" fillId="0" borderId="0" xfId="0" applyFont="1"/>
    <xf numFmtId="0" fontId="6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2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2" xfId="0" quotePrefix="1" applyNumberFormat="1" applyFont="1" applyBorder="1" applyAlignment="1">
      <alignment horizontal="center" vertical="center"/>
    </xf>
    <xf numFmtId="165" fontId="21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21" fillId="0" borderId="2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/>
    <xf numFmtId="0" fontId="12" fillId="0" borderId="0" xfId="0" applyFont="1"/>
    <xf numFmtId="20" fontId="25" fillId="5" borderId="2" xfId="0" applyNumberFormat="1" applyFont="1" applyFill="1" applyBorder="1" applyAlignment="1">
      <alignment horizontal="center" vertical="center" wrapText="1"/>
    </xf>
    <xf numFmtId="20" fontId="0" fillId="0" borderId="2" xfId="0" applyNumberFormat="1" applyBorder="1"/>
    <xf numFmtId="165" fontId="16" fillId="7" borderId="2" xfId="0" applyNumberFormat="1" applyFont="1" applyFill="1" applyBorder="1" applyAlignment="1">
      <alignment horizontal="center"/>
    </xf>
    <xf numFmtId="165" fontId="16" fillId="7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20" fillId="7" borderId="2" xfId="0" applyNumberFormat="1" applyFont="1" applyFill="1" applyBorder="1" applyAlignment="1">
      <alignment horizontal="center"/>
    </xf>
    <xf numFmtId="20" fontId="4" fillId="3" borderId="2" xfId="0" applyNumberFormat="1" applyFont="1" applyFill="1" applyBorder="1" applyAlignment="1">
      <alignment horizontal="center"/>
    </xf>
    <xf numFmtId="20" fontId="6" fillId="0" borderId="2" xfId="0" applyNumberFormat="1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 wrapText="1"/>
    </xf>
    <xf numFmtId="165" fontId="21" fillId="2" borderId="2" xfId="0" applyNumberFormat="1" applyFont="1" applyFill="1" applyBorder="1" applyAlignment="1">
      <alignment horizontal="center"/>
    </xf>
    <xf numFmtId="20" fontId="11" fillId="5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 wrapText="1"/>
    </xf>
    <xf numFmtId="20" fontId="25" fillId="5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5" fontId="17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20" fontId="25" fillId="5" borderId="12" xfId="0" applyNumberFormat="1" applyFont="1" applyFill="1" applyBorder="1" applyAlignment="1">
      <alignment horizontal="center" vertical="center" wrapText="1"/>
    </xf>
    <xf numFmtId="20" fontId="25" fillId="5" borderId="8" xfId="0" applyNumberFormat="1" applyFont="1" applyFill="1" applyBorder="1" applyAlignment="1">
      <alignment horizontal="center" vertical="center" wrapText="1"/>
    </xf>
    <xf numFmtId="165" fontId="16" fillId="7" borderId="11" xfId="0" applyNumberFormat="1" applyFont="1" applyFill="1" applyBorder="1" applyAlignment="1">
      <alignment horizontal="center"/>
    </xf>
    <xf numFmtId="20" fontId="5" fillId="0" borderId="6" xfId="0" applyNumberFormat="1" applyFont="1" applyBorder="1" applyAlignment="1">
      <alignment horizontal="center" wrapText="1"/>
    </xf>
    <xf numFmtId="20" fontId="0" fillId="0" borderId="2" xfId="0" applyNumberFormat="1" applyBorder="1" applyAlignment="1"/>
    <xf numFmtId="0" fontId="3" fillId="0" borderId="0" xfId="0" applyFont="1" applyAlignment="1"/>
    <xf numFmtId="0" fontId="23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65" fontId="5" fillId="0" borderId="0" xfId="0" applyNumberFormat="1" applyFont="1"/>
    <xf numFmtId="0" fontId="23" fillId="3" borderId="8" xfId="0" applyFont="1" applyFill="1" applyBorder="1" applyAlignment="1">
      <alignment horizontal="center" vertical="center" wrapText="1"/>
    </xf>
    <xf numFmtId="165" fontId="21" fillId="6" borderId="2" xfId="0" applyNumberFormat="1" applyFont="1" applyFill="1" applyBorder="1" applyAlignment="1">
      <alignment horizontal="center" vertical="center"/>
    </xf>
    <xf numFmtId="165" fontId="21" fillId="6" borderId="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2" fillId="0" borderId="0" xfId="0" applyFont="1"/>
    <xf numFmtId="0" fontId="21" fillId="0" borderId="0" xfId="0" applyFont="1"/>
    <xf numFmtId="0" fontId="6" fillId="0" borderId="1" xfId="0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/>
    <xf numFmtId="0" fontId="21" fillId="6" borderId="2" xfId="0" applyFont="1" applyFill="1" applyBorder="1" applyAlignment="1">
      <alignment horizontal="center" vertical="center"/>
    </xf>
    <xf numFmtId="49" fontId="21" fillId="6" borderId="2" xfId="0" applyNumberFormat="1" applyFont="1" applyFill="1" applyBorder="1" applyAlignment="1">
      <alignment horizontal="center" vertical="center" wrapText="1"/>
    </xf>
    <xf numFmtId="164" fontId="21" fillId="6" borderId="2" xfId="0" applyNumberFormat="1" applyFont="1" applyFill="1" applyBorder="1" applyAlignment="1">
      <alignment horizontal="center" vertical="center"/>
    </xf>
    <xf numFmtId="164" fontId="21" fillId="6" borderId="2" xfId="0" quotePrefix="1" applyNumberFormat="1" applyFont="1" applyFill="1" applyBorder="1" applyAlignment="1">
      <alignment horizontal="center" vertical="center"/>
    </xf>
    <xf numFmtId="165" fontId="21" fillId="6" borderId="2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21" fillId="6" borderId="5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5" fillId="0" borderId="0" xfId="0" applyFont="1" applyAlignment="1"/>
    <xf numFmtId="0" fontId="23" fillId="3" borderId="11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19" fillId="3" borderId="11" xfId="0" applyFont="1" applyFill="1" applyBorder="1" applyAlignment="1">
      <alignment horizontal="center" vertical="center"/>
    </xf>
    <xf numFmtId="20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5" fontId="8" fillId="6" borderId="2" xfId="0" applyNumberFormat="1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workbookViewId="0">
      <selection activeCell="B3" sqref="B3"/>
    </sheetView>
  </sheetViews>
  <sheetFormatPr defaultRowHeight="14.4" x14ac:dyDescent="0.3"/>
  <cols>
    <col min="1" max="1" width="5.33203125" customWidth="1"/>
    <col min="2" max="2" width="53" customWidth="1"/>
    <col min="3" max="3" width="7.6640625" customWidth="1"/>
    <col min="4" max="4" width="5.44140625" customWidth="1"/>
    <col min="5" max="5" width="5.6640625" customWidth="1"/>
    <col min="6" max="6" width="8" customWidth="1"/>
    <col min="7" max="8" width="7.6640625" customWidth="1"/>
    <col min="9" max="16" width="6.6640625" customWidth="1"/>
  </cols>
  <sheetData>
    <row r="1" spans="1:16" ht="15.6" x14ac:dyDescent="0.3">
      <c r="A1" s="40"/>
      <c r="B1" s="49" t="s">
        <v>58</v>
      </c>
      <c r="C1" s="43"/>
      <c r="D1" s="40"/>
      <c r="E1" s="40"/>
      <c r="F1" s="49"/>
      <c r="G1" s="44"/>
      <c r="H1" s="44"/>
      <c r="I1" s="44"/>
      <c r="J1" s="44"/>
      <c r="K1" s="44"/>
      <c r="L1" s="44"/>
      <c r="M1" s="43"/>
      <c r="N1" s="43"/>
      <c r="O1" s="43"/>
      <c r="P1" s="43"/>
    </row>
    <row r="2" spans="1:16" ht="15.6" x14ac:dyDescent="0.3">
      <c r="A2" s="40"/>
      <c r="B2" s="49" t="s">
        <v>59</v>
      </c>
      <c r="C2" s="43"/>
      <c r="D2" s="40"/>
      <c r="E2" s="40"/>
      <c r="F2" s="49"/>
      <c r="G2" s="44"/>
      <c r="H2" s="44"/>
      <c r="I2" s="44"/>
      <c r="J2" s="44"/>
      <c r="K2" s="44"/>
      <c r="L2" s="44"/>
      <c r="M2" s="43"/>
      <c r="N2" s="43"/>
      <c r="O2" s="43"/>
      <c r="P2" s="43"/>
    </row>
    <row r="3" spans="1:16" ht="15.6" x14ac:dyDescent="0.3">
      <c r="A3" s="40"/>
      <c r="B3" s="49" t="s">
        <v>172</v>
      </c>
      <c r="C3" s="43"/>
      <c r="D3" s="40"/>
      <c r="E3" s="40"/>
      <c r="F3" s="49"/>
      <c r="G3" s="44"/>
      <c r="H3" s="44"/>
      <c r="I3" s="44"/>
      <c r="J3" s="44"/>
      <c r="K3" s="44"/>
      <c r="L3" s="44"/>
      <c r="M3" s="43"/>
      <c r="N3" s="43"/>
      <c r="O3" s="43"/>
      <c r="P3" s="43"/>
    </row>
    <row r="4" spans="1:16" ht="15.6" x14ac:dyDescent="0.3">
      <c r="A4" s="40"/>
      <c r="B4" s="49" t="s">
        <v>60</v>
      </c>
      <c r="C4" s="43"/>
      <c r="D4" s="40"/>
      <c r="E4" s="40"/>
      <c r="F4" s="49"/>
      <c r="G4" s="44"/>
      <c r="H4" s="44"/>
      <c r="I4" s="44"/>
      <c r="J4" s="44"/>
      <c r="K4" s="44"/>
      <c r="L4" s="44"/>
      <c r="M4" s="43"/>
      <c r="N4" s="43"/>
      <c r="O4" s="43"/>
      <c r="P4" s="43"/>
    </row>
    <row r="5" spans="1:16" x14ac:dyDescent="0.3">
      <c r="A5" s="137" t="s">
        <v>61</v>
      </c>
      <c r="B5" s="98" t="s">
        <v>62</v>
      </c>
      <c r="C5" s="140" t="s">
        <v>126</v>
      </c>
      <c r="D5" s="140" t="s">
        <v>63</v>
      </c>
      <c r="E5" s="121"/>
      <c r="F5" s="131" t="s">
        <v>64</v>
      </c>
      <c r="G5" s="131" t="s">
        <v>65</v>
      </c>
      <c r="H5" s="140" t="s">
        <v>68</v>
      </c>
      <c r="I5" s="131" t="s">
        <v>66</v>
      </c>
      <c r="J5" s="132" t="s">
        <v>67</v>
      </c>
      <c r="K5" s="103" t="s">
        <v>168</v>
      </c>
      <c r="L5" s="99" t="s">
        <v>164</v>
      </c>
      <c r="M5" s="100" t="s">
        <v>164</v>
      </c>
      <c r="N5" s="100" t="s">
        <v>163</v>
      </c>
      <c r="O5" s="99" t="s">
        <v>168</v>
      </c>
      <c r="P5" s="122" t="s">
        <v>163</v>
      </c>
    </row>
    <row r="6" spans="1:16" ht="24" x14ac:dyDescent="0.3">
      <c r="A6" s="138"/>
      <c r="B6" s="98" t="s">
        <v>69</v>
      </c>
      <c r="C6" s="141"/>
      <c r="D6" s="143"/>
      <c r="E6" s="123" t="s">
        <v>70</v>
      </c>
      <c r="F6" s="131"/>
      <c r="G6" s="131"/>
      <c r="H6" s="145"/>
      <c r="I6" s="131"/>
      <c r="J6" s="132"/>
      <c r="K6" s="119" t="s">
        <v>71</v>
      </c>
      <c r="L6" s="125" t="s">
        <v>71</v>
      </c>
      <c r="M6" s="101" t="s">
        <v>71</v>
      </c>
      <c r="N6" s="101" t="s">
        <v>71</v>
      </c>
      <c r="O6" s="101" t="s">
        <v>71</v>
      </c>
      <c r="P6" s="101" t="s">
        <v>71</v>
      </c>
    </row>
    <row r="7" spans="1:16" x14ac:dyDescent="0.3">
      <c r="A7" s="139"/>
      <c r="B7" s="98" t="s">
        <v>72</v>
      </c>
      <c r="C7" s="142"/>
      <c r="D7" s="144"/>
      <c r="E7" s="124"/>
      <c r="F7" s="131"/>
      <c r="G7" s="131"/>
      <c r="H7" s="146"/>
      <c r="I7" s="131"/>
      <c r="J7" s="132"/>
      <c r="K7" s="103">
        <v>3038</v>
      </c>
      <c r="L7" s="99">
        <v>3039</v>
      </c>
      <c r="M7" s="99">
        <v>3040</v>
      </c>
      <c r="N7" s="99">
        <v>3050</v>
      </c>
      <c r="O7" s="99">
        <v>3041</v>
      </c>
      <c r="P7" s="99">
        <v>3051</v>
      </c>
    </row>
    <row r="8" spans="1:16" ht="15.6" x14ac:dyDescent="0.3">
      <c r="A8" s="36">
        <v>1</v>
      </c>
      <c r="B8" s="37" t="s">
        <v>9</v>
      </c>
      <c r="C8" s="50"/>
      <c r="D8" s="51" t="s">
        <v>8</v>
      </c>
      <c r="E8" s="51"/>
      <c r="F8" s="37">
        <v>0</v>
      </c>
      <c r="G8" s="37">
        <v>0</v>
      </c>
      <c r="H8" s="37"/>
      <c r="I8" s="52">
        <v>0</v>
      </c>
      <c r="J8" s="52">
        <v>0</v>
      </c>
      <c r="K8" s="104">
        <v>0.22847222222222222</v>
      </c>
      <c r="L8" s="52">
        <v>0.36249999999999999</v>
      </c>
      <c r="M8" s="52">
        <v>0.47222222222222227</v>
      </c>
      <c r="N8" s="52">
        <v>0.57430555555555551</v>
      </c>
      <c r="O8" s="52">
        <v>0.64166666666666672</v>
      </c>
      <c r="P8" s="53">
        <v>0.72361111111111109</v>
      </c>
    </row>
    <row r="9" spans="1:16" ht="15.6" x14ac:dyDescent="0.3">
      <c r="A9" s="38">
        <f>SUM(A8+1)</f>
        <v>2</v>
      </c>
      <c r="B9" s="37" t="s">
        <v>5</v>
      </c>
      <c r="C9" s="37"/>
      <c r="D9" s="120" t="s">
        <v>4</v>
      </c>
      <c r="E9" s="120"/>
      <c r="F9" s="54">
        <v>1.7</v>
      </c>
      <c r="G9" s="55">
        <f>SUM(G8,F9)</f>
        <v>1.7</v>
      </c>
      <c r="H9" s="55"/>
      <c r="I9" s="52">
        <v>2.0833333333333333E-3</v>
      </c>
      <c r="J9" s="56">
        <f>SUM(J8,I9)</f>
        <v>2.0833333333333333E-3</v>
      </c>
      <c r="K9" s="105">
        <f>SUM(K8,I9)</f>
        <v>0.23055555555555554</v>
      </c>
      <c r="L9" s="105">
        <f>SUM(L8,I9)</f>
        <v>0.36458333333333331</v>
      </c>
      <c r="M9" s="105">
        <f>SUM(M8,I9)</f>
        <v>0.47430555555555559</v>
      </c>
      <c r="N9" s="105">
        <f>SUM(N8,I9)</f>
        <v>0.57638888888888884</v>
      </c>
      <c r="O9" s="105">
        <f>SUM(O8,I9)</f>
        <v>0.64375000000000004</v>
      </c>
      <c r="P9" s="104">
        <f>SUM(P8,I9)</f>
        <v>0.72569444444444442</v>
      </c>
    </row>
    <row r="10" spans="1:16" ht="27.6" x14ac:dyDescent="0.3">
      <c r="A10" s="38">
        <f t="shared" ref="A10:A64" si="0">SUM(A9+1)</f>
        <v>3</v>
      </c>
      <c r="B10" s="39" t="s">
        <v>74</v>
      </c>
      <c r="C10" s="37"/>
      <c r="D10" s="120" t="s">
        <v>4</v>
      </c>
      <c r="E10" s="120"/>
      <c r="F10" s="54">
        <v>1.3</v>
      </c>
      <c r="G10" s="55">
        <f t="shared" ref="G10:G64" si="1">SUM(G9,F10)</f>
        <v>3</v>
      </c>
      <c r="H10" s="55"/>
      <c r="I10" s="52">
        <v>2.0833333333333333E-3</v>
      </c>
      <c r="J10" s="56">
        <f t="shared" ref="J10:J64" si="2">SUM(J9,I10)</f>
        <v>4.1666666666666666E-3</v>
      </c>
      <c r="K10" s="105">
        <f t="shared" ref="K10:K64" si="3">SUM(K9,I10)</f>
        <v>0.23263888888888887</v>
      </c>
      <c r="L10" s="105">
        <f t="shared" ref="L10:L64" si="4">SUM(L9,I10)</f>
        <v>0.36666666666666664</v>
      </c>
      <c r="M10" s="105">
        <f t="shared" ref="M10:M64" si="5">SUM(M9,I10)</f>
        <v>0.47638888888888892</v>
      </c>
      <c r="N10" s="105">
        <f t="shared" ref="N10:N64" si="6">SUM(N9,I10)</f>
        <v>0.57847222222222217</v>
      </c>
      <c r="O10" s="105">
        <f t="shared" ref="O10:O64" si="7">SUM(O9,I10)</f>
        <v>0.64583333333333337</v>
      </c>
      <c r="P10" s="104">
        <f t="shared" ref="P10:P64" si="8">SUM(P9,I10)</f>
        <v>0.72777777777777775</v>
      </c>
    </row>
    <row r="11" spans="1:16" ht="15.6" x14ac:dyDescent="0.3">
      <c r="A11" s="38">
        <f t="shared" si="0"/>
        <v>4</v>
      </c>
      <c r="B11" s="120" t="s">
        <v>75</v>
      </c>
      <c r="C11" s="120">
        <v>40</v>
      </c>
      <c r="D11" s="120" t="s">
        <v>14</v>
      </c>
      <c r="E11" s="120">
        <v>703</v>
      </c>
      <c r="F11" s="54">
        <v>2.5</v>
      </c>
      <c r="G11" s="55">
        <f t="shared" si="1"/>
        <v>5.5</v>
      </c>
      <c r="H11" s="55"/>
      <c r="I11" s="52">
        <v>2.7777777777777779E-3</v>
      </c>
      <c r="J11" s="56">
        <f t="shared" si="2"/>
        <v>6.9444444444444441E-3</v>
      </c>
      <c r="K11" s="105">
        <f t="shared" si="3"/>
        <v>0.23541666666666664</v>
      </c>
      <c r="L11" s="105">
        <f t="shared" si="4"/>
        <v>0.36944444444444441</v>
      </c>
      <c r="M11" s="105">
        <f t="shared" si="5"/>
        <v>0.47916666666666669</v>
      </c>
      <c r="N11" s="105">
        <f t="shared" si="6"/>
        <v>0.58124999999999993</v>
      </c>
      <c r="O11" s="105">
        <f t="shared" si="7"/>
        <v>0.64861111111111114</v>
      </c>
      <c r="P11" s="104">
        <f t="shared" si="8"/>
        <v>0.73055555555555551</v>
      </c>
    </row>
    <row r="12" spans="1:16" ht="15.6" x14ac:dyDescent="0.3">
      <c r="A12" s="38">
        <f t="shared" si="0"/>
        <v>5</v>
      </c>
      <c r="B12" s="120" t="s">
        <v>76</v>
      </c>
      <c r="C12" s="120">
        <v>42</v>
      </c>
      <c r="D12" s="120" t="s">
        <v>14</v>
      </c>
      <c r="E12" s="120">
        <v>703</v>
      </c>
      <c r="F12" s="54">
        <v>3.1</v>
      </c>
      <c r="G12" s="55">
        <f t="shared" si="1"/>
        <v>8.6</v>
      </c>
      <c r="H12" s="55">
        <v>46.5</v>
      </c>
      <c r="I12" s="52">
        <v>2.7777777777777779E-3</v>
      </c>
      <c r="J12" s="56">
        <f t="shared" si="2"/>
        <v>9.7222222222222224E-3</v>
      </c>
      <c r="K12" s="105">
        <f t="shared" si="3"/>
        <v>0.2381944444444444</v>
      </c>
      <c r="L12" s="105">
        <f t="shared" si="4"/>
        <v>0.37222222222222218</v>
      </c>
      <c r="M12" s="105">
        <f t="shared" si="5"/>
        <v>0.48194444444444445</v>
      </c>
      <c r="N12" s="105">
        <f t="shared" si="6"/>
        <v>0.5840277777777777</v>
      </c>
      <c r="O12" s="105">
        <f t="shared" si="7"/>
        <v>0.65138888888888891</v>
      </c>
      <c r="P12" s="104">
        <f t="shared" si="8"/>
        <v>0.73333333333333328</v>
      </c>
    </row>
    <row r="13" spans="1:16" ht="15.6" x14ac:dyDescent="0.3">
      <c r="A13" s="38">
        <f t="shared" si="0"/>
        <v>6</v>
      </c>
      <c r="B13" s="120" t="s">
        <v>77</v>
      </c>
      <c r="C13" s="120">
        <v>44</v>
      </c>
      <c r="D13" s="120" t="s">
        <v>14</v>
      </c>
      <c r="E13" s="120">
        <v>703</v>
      </c>
      <c r="F13" s="54">
        <v>2.1</v>
      </c>
      <c r="G13" s="55">
        <f t="shared" si="1"/>
        <v>10.7</v>
      </c>
      <c r="H13" s="55"/>
      <c r="I13" s="52">
        <v>2.0833333333333333E-3</v>
      </c>
      <c r="J13" s="56">
        <f t="shared" si="2"/>
        <v>1.1805555555555555E-2</v>
      </c>
      <c r="K13" s="105">
        <f t="shared" si="3"/>
        <v>0.24027777777777773</v>
      </c>
      <c r="L13" s="105">
        <f t="shared" si="4"/>
        <v>0.3743055555555555</v>
      </c>
      <c r="M13" s="105">
        <f t="shared" si="5"/>
        <v>0.48402777777777778</v>
      </c>
      <c r="N13" s="105">
        <f t="shared" si="6"/>
        <v>0.58611111111111103</v>
      </c>
      <c r="O13" s="105">
        <f t="shared" si="7"/>
        <v>0.65347222222222223</v>
      </c>
      <c r="P13" s="104">
        <f t="shared" si="8"/>
        <v>0.73541666666666661</v>
      </c>
    </row>
    <row r="14" spans="1:16" ht="15.6" x14ac:dyDescent="0.3">
      <c r="A14" s="38">
        <f t="shared" si="0"/>
        <v>7</v>
      </c>
      <c r="B14" s="120" t="s">
        <v>78</v>
      </c>
      <c r="C14" s="120">
        <v>59</v>
      </c>
      <c r="D14" s="120" t="s">
        <v>12</v>
      </c>
      <c r="E14" s="120"/>
      <c r="F14" s="54">
        <v>2.2999999999999998</v>
      </c>
      <c r="G14" s="55">
        <f t="shared" si="1"/>
        <v>13</v>
      </c>
      <c r="H14" s="55"/>
      <c r="I14" s="52">
        <v>2.0833333333333333E-3</v>
      </c>
      <c r="J14" s="56">
        <f t="shared" si="2"/>
        <v>1.3888888888888888E-2</v>
      </c>
      <c r="K14" s="105">
        <f t="shared" si="3"/>
        <v>0.24236111111111105</v>
      </c>
      <c r="L14" s="105">
        <f t="shared" si="4"/>
        <v>0.37638888888888883</v>
      </c>
      <c r="M14" s="105">
        <f t="shared" si="5"/>
        <v>0.4861111111111111</v>
      </c>
      <c r="N14" s="105">
        <f t="shared" si="6"/>
        <v>0.58819444444444435</v>
      </c>
      <c r="O14" s="105">
        <f t="shared" si="7"/>
        <v>0.65555555555555556</v>
      </c>
      <c r="P14" s="104">
        <f t="shared" si="8"/>
        <v>0.73749999999999993</v>
      </c>
    </row>
    <row r="15" spans="1:16" ht="15.6" x14ac:dyDescent="0.3">
      <c r="A15" s="38">
        <f t="shared" si="0"/>
        <v>8</v>
      </c>
      <c r="B15" s="57" t="s">
        <v>79</v>
      </c>
      <c r="C15" s="120">
        <v>60</v>
      </c>
      <c r="D15" s="120" t="s">
        <v>12</v>
      </c>
      <c r="E15" s="120"/>
      <c r="F15" s="54">
        <v>0.9</v>
      </c>
      <c r="G15" s="55">
        <f t="shared" si="1"/>
        <v>13.9</v>
      </c>
      <c r="H15" s="55"/>
      <c r="I15" s="58">
        <v>1.3888888888888889E-3</v>
      </c>
      <c r="J15" s="56">
        <f t="shared" si="2"/>
        <v>1.5277777777777777E-2</v>
      </c>
      <c r="K15" s="105">
        <f t="shared" si="3"/>
        <v>0.24374999999999994</v>
      </c>
      <c r="L15" s="105">
        <f t="shared" si="4"/>
        <v>0.37777777777777771</v>
      </c>
      <c r="M15" s="105">
        <f t="shared" si="5"/>
        <v>0.48749999999999999</v>
      </c>
      <c r="N15" s="105">
        <f t="shared" si="6"/>
        <v>0.58958333333333324</v>
      </c>
      <c r="O15" s="105">
        <f t="shared" si="7"/>
        <v>0.65694444444444444</v>
      </c>
      <c r="P15" s="104">
        <f t="shared" si="8"/>
        <v>0.73888888888888882</v>
      </c>
    </row>
    <row r="16" spans="1:16" ht="15.6" x14ac:dyDescent="0.3">
      <c r="A16" s="38">
        <f t="shared" si="0"/>
        <v>9</v>
      </c>
      <c r="B16" s="59" t="s">
        <v>80</v>
      </c>
      <c r="C16" s="120"/>
      <c r="D16" s="120" t="s">
        <v>4</v>
      </c>
      <c r="E16" s="120"/>
      <c r="F16" s="54">
        <v>1.1000000000000001</v>
      </c>
      <c r="G16" s="55">
        <f t="shared" si="1"/>
        <v>15</v>
      </c>
      <c r="H16" s="55"/>
      <c r="I16" s="52">
        <v>1.3888888888888889E-3</v>
      </c>
      <c r="J16" s="56">
        <f t="shared" si="2"/>
        <v>1.6666666666666666E-2</v>
      </c>
      <c r="K16" s="105">
        <f t="shared" si="3"/>
        <v>0.24513888888888882</v>
      </c>
      <c r="L16" s="105">
        <f t="shared" si="4"/>
        <v>0.3791666666666666</v>
      </c>
      <c r="M16" s="105">
        <f t="shared" si="5"/>
        <v>0.48888888888888887</v>
      </c>
      <c r="N16" s="105">
        <f t="shared" si="6"/>
        <v>0.59097222222222212</v>
      </c>
      <c r="O16" s="105">
        <f t="shared" si="7"/>
        <v>0.65833333333333333</v>
      </c>
      <c r="P16" s="104">
        <f t="shared" si="8"/>
        <v>0.7402777777777777</v>
      </c>
    </row>
    <row r="17" spans="1:16" ht="15.6" x14ac:dyDescent="0.3">
      <c r="A17" s="38">
        <f t="shared" si="0"/>
        <v>10</v>
      </c>
      <c r="B17" s="59" t="s">
        <v>81</v>
      </c>
      <c r="C17" s="120"/>
      <c r="D17" s="120" t="s">
        <v>4</v>
      </c>
      <c r="E17" s="120"/>
      <c r="F17" s="54">
        <v>0.9</v>
      </c>
      <c r="G17" s="55">
        <f t="shared" si="1"/>
        <v>15.9</v>
      </c>
      <c r="H17" s="55"/>
      <c r="I17" s="58">
        <v>1.3888888888888889E-3</v>
      </c>
      <c r="J17" s="56">
        <f t="shared" si="2"/>
        <v>1.8055555555555554E-2</v>
      </c>
      <c r="K17" s="105">
        <f t="shared" si="3"/>
        <v>0.24652777777777771</v>
      </c>
      <c r="L17" s="105">
        <f t="shared" si="4"/>
        <v>0.38055555555555548</v>
      </c>
      <c r="M17" s="105">
        <f t="shared" si="5"/>
        <v>0.49027777777777776</v>
      </c>
      <c r="N17" s="105">
        <f t="shared" si="6"/>
        <v>0.59236111111111101</v>
      </c>
      <c r="O17" s="105">
        <f t="shared" si="7"/>
        <v>0.65972222222222221</v>
      </c>
      <c r="P17" s="104">
        <f t="shared" si="8"/>
        <v>0.74166666666666659</v>
      </c>
    </row>
    <row r="18" spans="1:16" ht="15.6" x14ac:dyDescent="0.3">
      <c r="A18" s="38">
        <f t="shared" si="0"/>
        <v>11</v>
      </c>
      <c r="B18" s="59" t="s">
        <v>82</v>
      </c>
      <c r="C18" s="120"/>
      <c r="D18" s="120" t="s">
        <v>4</v>
      </c>
      <c r="E18" s="120"/>
      <c r="F18" s="54">
        <v>0.7</v>
      </c>
      <c r="G18" s="55">
        <f t="shared" si="1"/>
        <v>16.600000000000001</v>
      </c>
      <c r="H18" s="55"/>
      <c r="I18" s="52">
        <v>6.9444444444444447E-4</v>
      </c>
      <c r="J18" s="56">
        <f t="shared" si="2"/>
        <v>1.8749999999999999E-2</v>
      </c>
      <c r="K18" s="105">
        <f t="shared" si="3"/>
        <v>0.24722222222222215</v>
      </c>
      <c r="L18" s="105">
        <f t="shared" si="4"/>
        <v>0.38124999999999992</v>
      </c>
      <c r="M18" s="105">
        <f t="shared" si="5"/>
        <v>0.4909722222222222</v>
      </c>
      <c r="N18" s="105">
        <f t="shared" si="6"/>
        <v>0.59305555555555545</v>
      </c>
      <c r="O18" s="105">
        <f t="shared" si="7"/>
        <v>0.66041666666666665</v>
      </c>
      <c r="P18" s="104">
        <f t="shared" si="8"/>
        <v>0.74236111111111103</v>
      </c>
    </row>
    <row r="19" spans="1:16" ht="15.6" x14ac:dyDescent="0.3">
      <c r="A19" s="38">
        <f t="shared" si="0"/>
        <v>12</v>
      </c>
      <c r="B19" s="59" t="s">
        <v>83</v>
      </c>
      <c r="C19" s="120"/>
      <c r="D19" s="120" t="s">
        <v>4</v>
      </c>
      <c r="E19" s="120"/>
      <c r="F19" s="54">
        <v>0.7</v>
      </c>
      <c r="G19" s="55">
        <f t="shared" si="1"/>
        <v>17.3</v>
      </c>
      <c r="H19" s="55"/>
      <c r="I19" s="52">
        <v>6.9444444444444447E-4</v>
      </c>
      <c r="J19" s="56">
        <f t="shared" si="2"/>
        <v>1.9444444444444445E-2</v>
      </c>
      <c r="K19" s="105">
        <f t="shared" si="3"/>
        <v>0.24791666666666659</v>
      </c>
      <c r="L19" s="105">
        <f t="shared" si="4"/>
        <v>0.38194444444444436</v>
      </c>
      <c r="M19" s="105">
        <f t="shared" si="5"/>
        <v>0.49166666666666664</v>
      </c>
      <c r="N19" s="105">
        <f t="shared" si="6"/>
        <v>0.59374999999999989</v>
      </c>
      <c r="O19" s="105">
        <f t="shared" si="7"/>
        <v>0.66111111111111109</v>
      </c>
      <c r="P19" s="104">
        <f t="shared" si="8"/>
        <v>0.74305555555555547</v>
      </c>
    </row>
    <row r="20" spans="1:16" ht="15.6" x14ac:dyDescent="0.3">
      <c r="A20" s="38">
        <f t="shared" si="0"/>
        <v>13</v>
      </c>
      <c r="B20" s="59" t="s">
        <v>84</v>
      </c>
      <c r="C20" s="120">
        <v>67</v>
      </c>
      <c r="D20" s="120" t="s">
        <v>12</v>
      </c>
      <c r="E20" s="120"/>
      <c r="F20" s="54">
        <v>1.8</v>
      </c>
      <c r="G20" s="55">
        <f t="shared" si="1"/>
        <v>19.100000000000001</v>
      </c>
      <c r="H20" s="55"/>
      <c r="I20" s="52">
        <v>1.3888888888888889E-3</v>
      </c>
      <c r="J20" s="56">
        <f t="shared" si="2"/>
        <v>2.0833333333333332E-2</v>
      </c>
      <c r="K20" s="105">
        <f t="shared" si="3"/>
        <v>0.24930555555555547</v>
      </c>
      <c r="L20" s="105">
        <f t="shared" si="4"/>
        <v>0.38333333333333325</v>
      </c>
      <c r="M20" s="105">
        <f t="shared" si="5"/>
        <v>0.49305555555555552</v>
      </c>
      <c r="N20" s="105">
        <f t="shared" si="6"/>
        <v>0.59513888888888877</v>
      </c>
      <c r="O20" s="105">
        <f t="shared" si="7"/>
        <v>0.66249999999999998</v>
      </c>
      <c r="P20" s="104">
        <f t="shared" si="8"/>
        <v>0.74444444444444435</v>
      </c>
    </row>
    <row r="21" spans="1:16" ht="15.6" x14ac:dyDescent="0.3">
      <c r="A21" s="38">
        <f t="shared" si="0"/>
        <v>14</v>
      </c>
      <c r="B21" s="59" t="s">
        <v>85</v>
      </c>
      <c r="C21" s="120">
        <v>64</v>
      </c>
      <c r="D21" s="120" t="s">
        <v>12</v>
      </c>
      <c r="E21" s="120"/>
      <c r="F21" s="54">
        <v>1.1000000000000001</v>
      </c>
      <c r="G21" s="55">
        <f t="shared" si="1"/>
        <v>20.200000000000003</v>
      </c>
      <c r="H21" s="55"/>
      <c r="I21" s="52">
        <v>1.3888888888888889E-3</v>
      </c>
      <c r="J21" s="56">
        <f t="shared" si="2"/>
        <v>2.222222222222222E-2</v>
      </c>
      <c r="K21" s="105">
        <f t="shared" si="3"/>
        <v>0.25069444444444439</v>
      </c>
      <c r="L21" s="105">
        <f t="shared" si="4"/>
        <v>0.38472222222222213</v>
      </c>
      <c r="M21" s="105">
        <f t="shared" si="5"/>
        <v>0.49444444444444441</v>
      </c>
      <c r="N21" s="105">
        <f t="shared" si="6"/>
        <v>0.59652777777777766</v>
      </c>
      <c r="O21" s="105">
        <f t="shared" si="7"/>
        <v>0.66388888888888886</v>
      </c>
      <c r="P21" s="104">
        <f t="shared" si="8"/>
        <v>0.74583333333333324</v>
      </c>
    </row>
    <row r="22" spans="1:16" ht="15.6" x14ac:dyDescent="0.3">
      <c r="A22" s="38">
        <f t="shared" si="0"/>
        <v>15</v>
      </c>
      <c r="B22" s="59" t="s">
        <v>86</v>
      </c>
      <c r="C22" s="120">
        <v>65</v>
      </c>
      <c r="D22" s="120" t="s">
        <v>12</v>
      </c>
      <c r="E22" s="120"/>
      <c r="F22" s="54">
        <v>1</v>
      </c>
      <c r="G22" s="55">
        <f t="shared" si="1"/>
        <v>21.200000000000003</v>
      </c>
      <c r="H22" s="55"/>
      <c r="I22" s="58">
        <v>1.3888888888888889E-3</v>
      </c>
      <c r="J22" s="56">
        <f t="shared" si="2"/>
        <v>2.3611111111111107E-2</v>
      </c>
      <c r="K22" s="105">
        <f t="shared" si="3"/>
        <v>0.25208333333333327</v>
      </c>
      <c r="L22" s="105">
        <f t="shared" si="4"/>
        <v>0.38611111111111102</v>
      </c>
      <c r="M22" s="105">
        <f t="shared" si="5"/>
        <v>0.49583333333333329</v>
      </c>
      <c r="N22" s="105">
        <f t="shared" si="6"/>
        <v>0.59791666666666654</v>
      </c>
      <c r="O22" s="105">
        <f t="shared" si="7"/>
        <v>0.66527777777777775</v>
      </c>
      <c r="P22" s="104">
        <f t="shared" si="8"/>
        <v>0.74722222222222212</v>
      </c>
    </row>
    <row r="23" spans="1:16" ht="15.6" x14ac:dyDescent="0.3">
      <c r="A23" s="38">
        <f t="shared" si="0"/>
        <v>16</v>
      </c>
      <c r="B23" s="59" t="s">
        <v>87</v>
      </c>
      <c r="C23" s="120" t="s">
        <v>88</v>
      </c>
      <c r="D23" s="120" t="s">
        <v>12</v>
      </c>
      <c r="E23" s="120"/>
      <c r="F23" s="54">
        <v>2</v>
      </c>
      <c r="G23" s="55">
        <f t="shared" si="1"/>
        <v>23.200000000000003</v>
      </c>
      <c r="H23" s="55"/>
      <c r="I23" s="58">
        <v>1.3888888888888889E-3</v>
      </c>
      <c r="J23" s="56">
        <f t="shared" si="2"/>
        <v>2.4999999999999994E-2</v>
      </c>
      <c r="K23" s="105">
        <f t="shared" si="3"/>
        <v>0.25347222222222215</v>
      </c>
      <c r="L23" s="105">
        <f t="shared" si="4"/>
        <v>0.3874999999999999</v>
      </c>
      <c r="M23" s="105">
        <f t="shared" si="5"/>
        <v>0.49722222222222218</v>
      </c>
      <c r="N23" s="105">
        <f t="shared" si="6"/>
        <v>0.59930555555555542</v>
      </c>
      <c r="O23" s="105">
        <f t="shared" si="7"/>
        <v>0.66666666666666663</v>
      </c>
      <c r="P23" s="104">
        <f t="shared" si="8"/>
        <v>0.74861111111111101</v>
      </c>
    </row>
    <row r="24" spans="1:16" ht="15.6" x14ac:dyDescent="0.3">
      <c r="A24" s="38">
        <f t="shared" si="0"/>
        <v>17</v>
      </c>
      <c r="B24" s="59" t="s">
        <v>89</v>
      </c>
      <c r="C24" s="120">
        <v>66</v>
      </c>
      <c r="D24" s="120" t="s">
        <v>12</v>
      </c>
      <c r="E24" s="120"/>
      <c r="F24" s="54">
        <v>0.6</v>
      </c>
      <c r="G24" s="55">
        <f t="shared" si="1"/>
        <v>23.800000000000004</v>
      </c>
      <c r="H24" s="55"/>
      <c r="I24" s="58">
        <v>6.9444444444444447E-4</v>
      </c>
      <c r="J24" s="56">
        <f t="shared" si="2"/>
        <v>2.569444444444444E-2</v>
      </c>
      <c r="K24" s="105">
        <f t="shared" si="3"/>
        <v>0.2541666666666666</v>
      </c>
      <c r="L24" s="105">
        <f t="shared" si="4"/>
        <v>0.38819444444444434</v>
      </c>
      <c r="M24" s="105">
        <f t="shared" si="5"/>
        <v>0.49791666666666662</v>
      </c>
      <c r="N24" s="105">
        <f t="shared" si="6"/>
        <v>0.59999999999999987</v>
      </c>
      <c r="O24" s="105">
        <f t="shared" si="7"/>
        <v>0.66736111111111107</v>
      </c>
      <c r="P24" s="104">
        <f t="shared" si="8"/>
        <v>0.74930555555555545</v>
      </c>
    </row>
    <row r="25" spans="1:16" ht="15.6" x14ac:dyDescent="0.3">
      <c r="A25" s="38">
        <f t="shared" si="0"/>
        <v>18</v>
      </c>
      <c r="B25" s="59" t="s">
        <v>90</v>
      </c>
      <c r="C25" s="120">
        <v>414</v>
      </c>
      <c r="D25" s="120" t="s">
        <v>12</v>
      </c>
      <c r="E25" s="120"/>
      <c r="F25" s="54">
        <v>2.1</v>
      </c>
      <c r="G25" s="55">
        <f t="shared" si="1"/>
        <v>25.900000000000006</v>
      </c>
      <c r="H25" s="55"/>
      <c r="I25" s="58">
        <v>2.0833333333333333E-3</v>
      </c>
      <c r="J25" s="56">
        <f t="shared" si="2"/>
        <v>2.7777777777777773E-2</v>
      </c>
      <c r="K25" s="105">
        <f t="shared" si="3"/>
        <v>0.25624999999999992</v>
      </c>
      <c r="L25" s="105">
        <f t="shared" si="4"/>
        <v>0.39027777777777767</v>
      </c>
      <c r="M25" s="105">
        <f t="shared" si="5"/>
        <v>0.49999999999999994</v>
      </c>
      <c r="N25" s="105">
        <f t="shared" si="6"/>
        <v>0.60208333333333319</v>
      </c>
      <c r="O25" s="105">
        <f t="shared" si="7"/>
        <v>0.6694444444444444</v>
      </c>
      <c r="P25" s="104">
        <f t="shared" si="8"/>
        <v>0.75138888888888877</v>
      </c>
    </row>
    <row r="26" spans="1:16" ht="15.6" x14ac:dyDescent="0.3">
      <c r="A26" s="38">
        <f t="shared" si="0"/>
        <v>19</v>
      </c>
      <c r="B26" s="59" t="s">
        <v>91</v>
      </c>
      <c r="C26" s="120">
        <v>418</v>
      </c>
      <c r="D26" s="120" t="s">
        <v>12</v>
      </c>
      <c r="E26" s="120"/>
      <c r="F26" s="54">
        <v>1.8</v>
      </c>
      <c r="G26" s="55">
        <f t="shared" si="1"/>
        <v>27.700000000000006</v>
      </c>
      <c r="H26" s="55"/>
      <c r="I26" s="58">
        <v>2.0833333333333333E-3</v>
      </c>
      <c r="J26" s="56">
        <f t="shared" si="2"/>
        <v>2.9861111111111106E-2</v>
      </c>
      <c r="K26" s="105">
        <f t="shared" si="3"/>
        <v>0.25833333333333325</v>
      </c>
      <c r="L26" s="105">
        <f t="shared" si="4"/>
        <v>0.39236111111111099</v>
      </c>
      <c r="M26" s="105">
        <f t="shared" si="5"/>
        <v>0.50208333333333333</v>
      </c>
      <c r="N26" s="105">
        <f t="shared" si="6"/>
        <v>0.60416666666666652</v>
      </c>
      <c r="O26" s="105">
        <f t="shared" si="7"/>
        <v>0.67152777777777772</v>
      </c>
      <c r="P26" s="104">
        <f t="shared" si="8"/>
        <v>0.7534722222222221</v>
      </c>
    </row>
    <row r="27" spans="1:16" ht="15.6" x14ac:dyDescent="0.3">
      <c r="A27" s="38">
        <f t="shared" si="0"/>
        <v>20</v>
      </c>
      <c r="B27" s="59" t="s">
        <v>92</v>
      </c>
      <c r="C27" s="37">
        <v>416</v>
      </c>
      <c r="D27" s="120" t="s">
        <v>12</v>
      </c>
      <c r="E27" s="120"/>
      <c r="F27" s="54">
        <v>1</v>
      </c>
      <c r="G27" s="55">
        <f t="shared" si="1"/>
        <v>28.700000000000006</v>
      </c>
      <c r="H27" s="55"/>
      <c r="I27" s="58">
        <v>1.3888888888888889E-3</v>
      </c>
      <c r="J27" s="56">
        <f t="shared" si="2"/>
        <v>3.1249999999999993E-2</v>
      </c>
      <c r="K27" s="105">
        <f t="shared" si="3"/>
        <v>0.25972222222222213</v>
      </c>
      <c r="L27" s="105">
        <f t="shared" si="4"/>
        <v>0.39374999999999988</v>
      </c>
      <c r="M27" s="105">
        <f t="shared" si="5"/>
        <v>0.50347222222222221</v>
      </c>
      <c r="N27" s="105">
        <f t="shared" si="6"/>
        <v>0.6055555555555554</v>
      </c>
      <c r="O27" s="105">
        <f t="shared" si="7"/>
        <v>0.67291666666666661</v>
      </c>
      <c r="P27" s="104">
        <f t="shared" si="8"/>
        <v>0.75486111111111098</v>
      </c>
    </row>
    <row r="28" spans="1:16" ht="15.6" x14ac:dyDescent="0.3">
      <c r="A28" s="38">
        <f t="shared" si="0"/>
        <v>21</v>
      </c>
      <c r="B28" s="59" t="s">
        <v>93</v>
      </c>
      <c r="C28" s="60" t="s">
        <v>94</v>
      </c>
      <c r="D28" s="120" t="s">
        <v>4</v>
      </c>
      <c r="E28" s="120"/>
      <c r="F28" s="54">
        <v>1.5</v>
      </c>
      <c r="G28" s="55">
        <f t="shared" si="1"/>
        <v>30.200000000000006</v>
      </c>
      <c r="H28" s="55"/>
      <c r="I28" s="58">
        <v>1.3888888888888889E-3</v>
      </c>
      <c r="J28" s="56">
        <f t="shared" si="2"/>
        <v>3.2638888888888884E-2</v>
      </c>
      <c r="K28" s="105">
        <f t="shared" si="3"/>
        <v>0.26111111111111102</v>
      </c>
      <c r="L28" s="105">
        <f t="shared" si="4"/>
        <v>0.39513888888888876</v>
      </c>
      <c r="M28" s="105">
        <f t="shared" si="5"/>
        <v>0.50486111111111109</v>
      </c>
      <c r="N28" s="105">
        <f t="shared" si="6"/>
        <v>0.60694444444444429</v>
      </c>
      <c r="O28" s="105">
        <f t="shared" si="7"/>
        <v>0.67430555555555549</v>
      </c>
      <c r="P28" s="104">
        <f t="shared" si="8"/>
        <v>0.75624999999999987</v>
      </c>
    </row>
    <row r="29" spans="1:16" ht="15.6" x14ac:dyDescent="0.3">
      <c r="A29" s="38">
        <f t="shared" si="0"/>
        <v>22</v>
      </c>
      <c r="B29" s="59" t="s">
        <v>95</v>
      </c>
      <c r="C29" s="60" t="s">
        <v>96</v>
      </c>
      <c r="D29" s="120" t="s">
        <v>4</v>
      </c>
      <c r="E29" s="120"/>
      <c r="F29" s="54">
        <v>1.5</v>
      </c>
      <c r="G29" s="55">
        <f t="shared" si="1"/>
        <v>31.700000000000006</v>
      </c>
      <c r="H29" s="55"/>
      <c r="I29" s="58">
        <v>1.3888888888888889E-3</v>
      </c>
      <c r="J29" s="56">
        <f t="shared" si="2"/>
        <v>3.4027777777777775E-2</v>
      </c>
      <c r="K29" s="105">
        <f t="shared" si="3"/>
        <v>0.2624999999999999</v>
      </c>
      <c r="L29" s="105">
        <f t="shared" si="4"/>
        <v>0.39652777777777765</v>
      </c>
      <c r="M29" s="105">
        <f t="shared" si="5"/>
        <v>0.50624999999999998</v>
      </c>
      <c r="N29" s="105">
        <f t="shared" si="6"/>
        <v>0.60833333333333317</v>
      </c>
      <c r="O29" s="105">
        <f t="shared" si="7"/>
        <v>0.67569444444444438</v>
      </c>
      <c r="P29" s="104">
        <f t="shared" si="8"/>
        <v>0.75763888888888875</v>
      </c>
    </row>
    <row r="30" spans="1:16" ht="15.6" x14ac:dyDescent="0.3">
      <c r="A30" s="38">
        <f t="shared" si="0"/>
        <v>23</v>
      </c>
      <c r="B30" s="127" t="s">
        <v>97</v>
      </c>
      <c r="C30" s="60" t="s">
        <v>98</v>
      </c>
      <c r="D30" s="120" t="s">
        <v>4</v>
      </c>
      <c r="E30" s="120"/>
      <c r="F30" s="54">
        <v>0.5</v>
      </c>
      <c r="G30" s="55">
        <f t="shared" si="1"/>
        <v>32.200000000000003</v>
      </c>
      <c r="H30" s="55"/>
      <c r="I30" s="58">
        <v>6.9444444444444447E-4</v>
      </c>
      <c r="J30" s="56">
        <f t="shared" si="2"/>
        <v>3.4722222222222217E-2</v>
      </c>
      <c r="K30" s="105">
        <f t="shared" si="3"/>
        <v>0.26319444444444434</v>
      </c>
      <c r="L30" s="105">
        <f t="shared" si="4"/>
        <v>0.39722222222222209</v>
      </c>
      <c r="M30" s="105">
        <f t="shared" si="5"/>
        <v>0.50694444444444442</v>
      </c>
      <c r="N30" s="105">
        <f t="shared" si="6"/>
        <v>0.60902777777777761</v>
      </c>
      <c r="O30" s="105">
        <f t="shared" si="7"/>
        <v>0.67638888888888882</v>
      </c>
      <c r="P30" s="104">
        <f t="shared" si="8"/>
        <v>0.75833333333333319</v>
      </c>
    </row>
    <row r="31" spans="1:16" ht="15.6" x14ac:dyDescent="0.3">
      <c r="A31" s="38">
        <f t="shared" si="0"/>
        <v>24</v>
      </c>
      <c r="B31" s="128" t="s">
        <v>99</v>
      </c>
      <c r="C31" s="60" t="s">
        <v>100</v>
      </c>
      <c r="D31" s="120" t="s">
        <v>4</v>
      </c>
      <c r="E31" s="120"/>
      <c r="F31" s="54">
        <v>2.2000000000000002</v>
      </c>
      <c r="G31" s="55">
        <f t="shared" si="1"/>
        <v>34.400000000000006</v>
      </c>
      <c r="H31" s="55"/>
      <c r="I31" s="58">
        <v>2.0833333333333333E-3</v>
      </c>
      <c r="J31" s="56">
        <f t="shared" si="2"/>
        <v>3.680555555555555E-2</v>
      </c>
      <c r="K31" s="105">
        <f t="shared" si="3"/>
        <v>0.26527777777777767</v>
      </c>
      <c r="L31" s="105">
        <f t="shared" si="4"/>
        <v>0.39930555555555541</v>
      </c>
      <c r="M31" s="105">
        <f t="shared" si="5"/>
        <v>0.50902777777777775</v>
      </c>
      <c r="N31" s="105">
        <f t="shared" si="6"/>
        <v>0.61111111111111094</v>
      </c>
      <c r="O31" s="105">
        <f t="shared" si="7"/>
        <v>0.67847222222222214</v>
      </c>
      <c r="P31" s="104">
        <f t="shared" si="8"/>
        <v>0.76041666666666652</v>
      </c>
    </row>
    <row r="32" spans="1:16" ht="15.6" x14ac:dyDescent="0.3">
      <c r="A32" s="38">
        <f t="shared" si="0"/>
        <v>25</v>
      </c>
      <c r="B32" s="128" t="s">
        <v>220</v>
      </c>
      <c r="C32" s="60" t="s">
        <v>212</v>
      </c>
      <c r="D32" s="120" t="s">
        <v>12</v>
      </c>
      <c r="E32" s="120"/>
      <c r="F32" s="54">
        <v>0.5</v>
      </c>
      <c r="G32" s="55">
        <f t="shared" si="1"/>
        <v>34.900000000000006</v>
      </c>
      <c r="H32" s="55"/>
      <c r="I32" s="58">
        <v>6.9444444444444447E-4</v>
      </c>
      <c r="J32" s="56">
        <f t="shared" si="2"/>
        <v>3.7499999999999992E-2</v>
      </c>
      <c r="K32" s="105">
        <f t="shared" si="3"/>
        <v>0.26597222222222211</v>
      </c>
      <c r="L32" s="105">
        <f t="shared" si="4"/>
        <v>0.39999999999999986</v>
      </c>
      <c r="M32" s="105">
        <f t="shared" si="5"/>
        <v>0.50972222222222219</v>
      </c>
      <c r="N32" s="105">
        <f t="shared" si="6"/>
        <v>0.61180555555555538</v>
      </c>
      <c r="O32" s="105">
        <f t="shared" si="7"/>
        <v>0.67916666666666659</v>
      </c>
      <c r="P32" s="104">
        <f t="shared" si="8"/>
        <v>0.76111111111111096</v>
      </c>
    </row>
    <row r="33" spans="1:16" ht="15.6" x14ac:dyDescent="0.3">
      <c r="A33" s="38">
        <f t="shared" si="0"/>
        <v>26</v>
      </c>
      <c r="B33" s="128" t="s">
        <v>219</v>
      </c>
      <c r="C33" s="60" t="s">
        <v>141</v>
      </c>
      <c r="D33" s="120" t="s">
        <v>4</v>
      </c>
      <c r="E33" s="120"/>
      <c r="F33" s="54">
        <v>0.4</v>
      </c>
      <c r="G33" s="55">
        <f t="shared" si="1"/>
        <v>35.300000000000004</v>
      </c>
      <c r="H33" s="55"/>
      <c r="I33" s="58">
        <v>6.9444444444444447E-4</v>
      </c>
      <c r="J33" s="56">
        <f t="shared" si="2"/>
        <v>3.8194444444444434E-2</v>
      </c>
      <c r="K33" s="105">
        <f t="shared" si="3"/>
        <v>0.26666666666666655</v>
      </c>
      <c r="L33" s="105">
        <f t="shared" si="4"/>
        <v>0.4006944444444443</v>
      </c>
      <c r="M33" s="105">
        <f t="shared" si="5"/>
        <v>0.51041666666666663</v>
      </c>
      <c r="N33" s="105">
        <f t="shared" si="6"/>
        <v>0.61249999999999982</v>
      </c>
      <c r="O33" s="105">
        <f t="shared" si="7"/>
        <v>0.67986111111111103</v>
      </c>
      <c r="P33" s="104">
        <f t="shared" si="8"/>
        <v>0.7618055555555554</v>
      </c>
    </row>
    <row r="34" spans="1:16" ht="15.6" x14ac:dyDescent="0.3">
      <c r="A34" s="38">
        <f t="shared" si="0"/>
        <v>27</v>
      </c>
      <c r="B34" s="114" t="s">
        <v>15</v>
      </c>
      <c r="C34" s="37">
        <v>543</v>
      </c>
      <c r="D34" s="120" t="s">
        <v>12</v>
      </c>
      <c r="E34" s="120"/>
      <c r="F34" s="54">
        <v>0.8</v>
      </c>
      <c r="G34" s="55">
        <f t="shared" si="1"/>
        <v>36.1</v>
      </c>
      <c r="H34" s="55"/>
      <c r="I34" s="58">
        <v>1.3888888888888889E-3</v>
      </c>
      <c r="J34" s="56">
        <f t="shared" si="2"/>
        <v>3.9583333333333325E-2</v>
      </c>
      <c r="K34" s="105">
        <f t="shared" si="3"/>
        <v>0.26805555555555544</v>
      </c>
      <c r="L34" s="105">
        <f t="shared" si="4"/>
        <v>0.40208333333333318</v>
      </c>
      <c r="M34" s="105">
        <f t="shared" si="5"/>
        <v>0.51180555555555551</v>
      </c>
      <c r="N34" s="105">
        <f t="shared" si="6"/>
        <v>0.61388888888888871</v>
      </c>
      <c r="O34" s="105">
        <f t="shared" si="7"/>
        <v>0.68124999999999991</v>
      </c>
      <c r="P34" s="104">
        <f t="shared" si="8"/>
        <v>0.76319444444444429</v>
      </c>
    </row>
    <row r="35" spans="1:16" ht="15.6" x14ac:dyDescent="0.3">
      <c r="A35" s="38">
        <f t="shared" si="0"/>
        <v>28</v>
      </c>
      <c r="B35" s="114" t="s">
        <v>17</v>
      </c>
      <c r="C35" s="37">
        <v>542</v>
      </c>
      <c r="D35" s="120" t="s">
        <v>12</v>
      </c>
      <c r="E35" s="120"/>
      <c r="F35" s="54">
        <v>0.3</v>
      </c>
      <c r="G35" s="55">
        <f t="shared" si="1"/>
        <v>36.4</v>
      </c>
      <c r="H35" s="55"/>
      <c r="I35" s="58">
        <v>6.9444444444444447E-4</v>
      </c>
      <c r="J35" s="56">
        <f t="shared" si="2"/>
        <v>4.0277777777777767E-2</v>
      </c>
      <c r="K35" s="105">
        <f t="shared" si="3"/>
        <v>0.26874999999999988</v>
      </c>
      <c r="L35" s="105">
        <f t="shared" si="4"/>
        <v>0.40277777777777762</v>
      </c>
      <c r="M35" s="105">
        <f t="shared" si="5"/>
        <v>0.51249999999999996</v>
      </c>
      <c r="N35" s="105">
        <f t="shared" si="6"/>
        <v>0.61458333333333315</v>
      </c>
      <c r="O35" s="105">
        <f t="shared" si="7"/>
        <v>0.68194444444444435</v>
      </c>
      <c r="P35" s="104">
        <f t="shared" si="8"/>
        <v>0.76388888888888873</v>
      </c>
    </row>
    <row r="36" spans="1:16" ht="15.6" x14ac:dyDescent="0.3">
      <c r="A36" s="38">
        <f t="shared" si="0"/>
        <v>29</v>
      </c>
      <c r="B36" s="114" t="s">
        <v>221</v>
      </c>
      <c r="C36" s="37">
        <v>547</v>
      </c>
      <c r="D36" s="120" t="s">
        <v>12</v>
      </c>
      <c r="E36" s="120"/>
      <c r="F36" s="54">
        <v>0.9</v>
      </c>
      <c r="G36" s="55">
        <f t="shared" si="1"/>
        <v>37.299999999999997</v>
      </c>
      <c r="H36" s="55"/>
      <c r="I36" s="58">
        <v>1.3888888888888889E-3</v>
      </c>
      <c r="J36" s="56">
        <f t="shared" si="2"/>
        <v>4.1666666666666657E-2</v>
      </c>
      <c r="K36" s="105">
        <f t="shared" si="3"/>
        <v>0.27013888888888876</v>
      </c>
      <c r="L36" s="105">
        <f t="shared" si="4"/>
        <v>0.40416666666666651</v>
      </c>
      <c r="M36" s="105">
        <f t="shared" si="5"/>
        <v>0.51388888888888884</v>
      </c>
      <c r="N36" s="105">
        <f t="shared" si="6"/>
        <v>0.61597222222222203</v>
      </c>
      <c r="O36" s="105">
        <f t="shared" si="7"/>
        <v>0.68333333333333324</v>
      </c>
      <c r="P36" s="104">
        <f t="shared" si="8"/>
        <v>0.76527777777777761</v>
      </c>
    </row>
    <row r="37" spans="1:16" ht="15.6" x14ac:dyDescent="0.3">
      <c r="A37" s="38">
        <f t="shared" si="0"/>
        <v>30</v>
      </c>
      <c r="B37" s="114" t="s">
        <v>213</v>
      </c>
      <c r="C37" s="62" t="s">
        <v>139</v>
      </c>
      <c r="D37" s="120" t="s">
        <v>4</v>
      </c>
      <c r="E37" s="120"/>
      <c r="F37" s="54">
        <v>0.5</v>
      </c>
      <c r="G37" s="55">
        <f t="shared" si="1"/>
        <v>37.799999999999997</v>
      </c>
      <c r="H37" s="55"/>
      <c r="I37" s="58">
        <v>6.9444444444444447E-4</v>
      </c>
      <c r="J37" s="56">
        <f t="shared" si="2"/>
        <v>4.2361111111111099E-2</v>
      </c>
      <c r="K37" s="105">
        <f t="shared" si="3"/>
        <v>0.2708333333333332</v>
      </c>
      <c r="L37" s="105">
        <f t="shared" si="4"/>
        <v>0.40486111111111095</v>
      </c>
      <c r="M37" s="105">
        <f t="shared" si="5"/>
        <v>0.51458333333333328</v>
      </c>
      <c r="N37" s="105">
        <f t="shared" si="6"/>
        <v>0.61666666666666647</v>
      </c>
      <c r="O37" s="105">
        <f t="shared" si="7"/>
        <v>0.68402777777777768</v>
      </c>
      <c r="P37" s="104">
        <f t="shared" si="8"/>
        <v>0.76597222222222205</v>
      </c>
    </row>
    <row r="38" spans="1:16" ht="15.6" x14ac:dyDescent="0.3">
      <c r="A38" s="38">
        <f t="shared" si="0"/>
        <v>31</v>
      </c>
      <c r="B38" s="114" t="s">
        <v>214</v>
      </c>
      <c r="C38" s="37">
        <v>11</v>
      </c>
      <c r="D38" s="120" t="s">
        <v>4</v>
      </c>
      <c r="E38" s="120"/>
      <c r="F38" s="54">
        <v>0.4</v>
      </c>
      <c r="G38" s="55">
        <f t="shared" si="1"/>
        <v>38.199999999999996</v>
      </c>
      <c r="H38" s="55"/>
      <c r="I38" s="58">
        <v>6.9444444444444447E-4</v>
      </c>
      <c r="J38" s="56">
        <f t="shared" si="2"/>
        <v>4.3055555555555541E-2</v>
      </c>
      <c r="K38" s="105">
        <f t="shared" si="3"/>
        <v>0.27152777777777765</v>
      </c>
      <c r="L38" s="105">
        <f t="shared" si="4"/>
        <v>0.40555555555555539</v>
      </c>
      <c r="M38" s="105">
        <f t="shared" si="5"/>
        <v>0.51527777777777772</v>
      </c>
      <c r="N38" s="105">
        <f t="shared" si="6"/>
        <v>0.61736111111111092</v>
      </c>
      <c r="O38" s="105">
        <f t="shared" si="7"/>
        <v>0.68472222222222212</v>
      </c>
      <c r="P38" s="104">
        <f t="shared" si="8"/>
        <v>0.7666666666666665</v>
      </c>
    </row>
    <row r="39" spans="1:16" ht="15.6" x14ac:dyDescent="0.3">
      <c r="A39" s="38">
        <f t="shared" si="0"/>
        <v>32</v>
      </c>
      <c r="B39" s="129" t="s">
        <v>190</v>
      </c>
      <c r="C39" s="62" t="s">
        <v>101</v>
      </c>
      <c r="D39" s="120" t="s">
        <v>14</v>
      </c>
      <c r="E39" s="120">
        <v>708</v>
      </c>
      <c r="F39" s="116">
        <v>1.5</v>
      </c>
      <c r="G39" s="55">
        <f t="shared" si="1"/>
        <v>39.699999999999996</v>
      </c>
      <c r="H39" s="55"/>
      <c r="I39" s="58">
        <v>2.0833333333333333E-3</v>
      </c>
      <c r="J39" s="56">
        <f t="shared" si="2"/>
        <v>4.5138888888888874E-2</v>
      </c>
      <c r="K39" s="105">
        <f t="shared" si="3"/>
        <v>0.27361111111111097</v>
      </c>
      <c r="L39" s="105">
        <f t="shared" si="4"/>
        <v>0.40763888888888872</v>
      </c>
      <c r="M39" s="105">
        <f t="shared" si="5"/>
        <v>0.51736111111111105</v>
      </c>
      <c r="N39" s="105">
        <f t="shared" si="6"/>
        <v>0.61944444444444424</v>
      </c>
      <c r="O39" s="105">
        <f t="shared" si="7"/>
        <v>0.68680555555555545</v>
      </c>
      <c r="P39" s="104">
        <f t="shared" si="8"/>
        <v>0.76874999999999982</v>
      </c>
    </row>
    <row r="40" spans="1:16" ht="15.6" x14ac:dyDescent="0.3">
      <c r="A40" s="38">
        <f t="shared" si="0"/>
        <v>33</v>
      </c>
      <c r="B40" s="37" t="s">
        <v>209</v>
      </c>
      <c r="C40" s="62" t="s">
        <v>134</v>
      </c>
      <c r="D40" s="120" t="s">
        <v>14</v>
      </c>
      <c r="E40" s="120">
        <v>708</v>
      </c>
      <c r="F40" s="54">
        <v>1.1000000000000001</v>
      </c>
      <c r="G40" s="55">
        <f t="shared" si="1"/>
        <v>40.799999999999997</v>
      </c>
      <c r="H40" s="55"/>
      <c r="I40" s="58">
        <v>1.3888888888888889E-3</v>
      </c>
      <c r="J40" s="56">
        <f t="shared" si="2"/>
        <v>4.6527777777777765E-2</v>
      </c>
      <c r="K40" s="105">
        <f t="shared" si="3"/>
        <v>0.27499999999999986</v>
      </c>
      <c r="L40" s="105">
        <f t="shared" si="4"/>
        <v>0.4090277777777776</v>
      </c>
      <c r="M40" s="105">
        <f t="shared" si="5"/>
        <v>0.51874999999999993</v>
      </c>
      <c r="N40" s="105">
        <f t="shared" si="6"/>
        <v>0.62083333333333313</v>
      </c>
      <c r="O40" s="105">
        <f t="shared" si="7"/>
        <v>0.68819444444444433</v>
      </c>
      <c r="P40" s="104">
        <f t="shared" si="8"/>
        <v>0.77013888888888871</v>
      </c>
    </row>
    <row r="41" spans="1:16" ht="15.6" x14ac:dyDescent="0.3">
      <c r="A41" s="38">
        <f t="shared" si="0"/>
        <v>34</v>
      </c>
      <c r="B41" s="37" t="s">
        <v>102</v>
      </c>
      <c r="C41" s="37">
        <v>240</v>
      </c>
      <c r="D41" s="120" t="s">
        <v>12</v>
      </c>
      <c r="E41" s="120"/>
      <c r="F41" s="54">
        <v>1.4</v>
      </c>
      <c r="G41" s="55">
        <f t="shared" si="1"/>
        <v>42.199999999999996</v>
      </c>
      <c r="H41" s="55"/>
      <c r="I41" s="58">
        <v>1.3888888888888889E-3</v>
      </c>
      <c r="J41" s="56">
        <f t="shared" si="2"/>
        <v>4.7916666666666656E-2</v>
      </c>
      <c r="K41" s="105">
        <f t="shared" si="3"/>
        <v>0.27638888888888874</v>
      </c>
      <c r="L41" s="105">
        <f t="shared" si="4"/>
        <v>0.41041666666666649</v>
      </c>
      <c r="M41" s="105">
        <f t="shared" si="5"/>
        <v>0.52013888888888882</v>
      </c>
      <c r="N41" s="105">
        <f t="shared" si="6"/>
        <v>0.62222222222222201</v>
      </c>
      <c r="O41" s="105">
        <f t="shared" si="7"/>
        <v>0.68958333333333321</v>
      </c>
      <c r="P41" s="104">
        <f t="shared" si="8"/>
        <v>0.77152777777777759</v>
      </c>
    </row>
    <row r="42" spans="1:16" ht="15.6" x14ac:dyDescent="0.3">
      <c r="A42" s="38">
        <f t="shared" si="0"/>
        <v>35</v>
      </c>
      <c r="B42" s="37" t="s">
        <v>103</v>
      </c>
      <c r="C42" s="37">
        <v>236</v>
      </c>
      <c r="D42" s="120" t="s">
        <v>12</v>
      </c>
      <c r="E42" s="120"/>
      <c r="F42" s="54">
        <v>0.9</v>
      </c>
      <c r="G42" s="55">
        <f t="shared" si="1"/>
        <v>43.099999999999994</v>
      </c>
      <c r="H42" s="55"/>
      <c r="I42" s="58">
        <v>1.3888888888888889E-3</v>
      </c>
      <c r="J42" s="56">
        <f t="shared" si="2"/>
        <v>4.9305555555555547E-2</v>
      </c>
      <c r="K42" s="105">
        <f t="shared" si="3"/>
        <v>0.27777777777777762</v>
      </c>
      <c r="L42" s="105">
        <f t="shared" si="4"/>
        <v>0.41180555555555537</v>
      </c>
      <c r="M42" s="105">
        <f t="shared" si="5"/>
        <v>0.5215277777777777</v>
      </c>
      <c r="N42" s="105">
        <f t="shared" si="6"/>
        <v>0.62361111111111089</v>
      </c>
      <c r="O42" s="105">
        <f t="shared" si="7"/>
        <v>0.6909722222222221</v>
      </c>
      <c r="P42" s="104">
        <f t="shared" si="8"/>
        <v>0.77291666666666647</v>
      </c>
    </row>
    <row r="43" spans="1:16" ht="15.6" x14ac:dyDescent="0.3">
      <c r="A43" s="38">
        <f t="shared" si="0"/>
        <v>36</v>
      </c>
      <c r="B43" s="37" t="s">
        <v>104</v>
      </c>
      <c r="C43" s="37">
        <v>234</v>
      </c>
      <c r="D43" s="120" t="s">
        <v>12</v>
      </c>
      <c r="E43" s="120"/>
      <c r="F43" s="120">
        <v>1.5</v>
      </c>
      <c r="G43" s="55">
        <f t="shared" si="1"/>
        <v>44.599999999999994</v>
      </c>
      <c r="H43" s="55"/>
      <c r="I43" s="58">
        <v>1.3888888888888889E-3</v>
      </c>
      <c r="J43" s="56">
        <f t="shared" si="2"/>
        <v>5.0694444444444438E-2</v>
      </c>
      <c r="K43" s="105">
        <f t="shared" si="3"/>
        <v>0.27916666666666651</v>
      </c>
      <c r="L43" s="105">
        <f t="shared" si="4"/>
        <v>0.41319444444444425</v>
      </c>
      <c r="M43" s="105">
        <f t="shared" si="5"/>
        <v>0.52291666666666659</v>
      </c>
      <c r="N43" s="105">
        <f t="shared" si="6"/>
        <v>0.62499999999999978</v>
      </c>
      <c r="O43" s="105">
        <f t="shared" si="7"/>
        <v>0.69236111111111098</v>
      </c>
      <c r="P43" s="104">
        <f t="shared" si="8"/>
        <v>0.77430555555555536</v>
      </c>
    </row>
    <row r="44" spans="1:16" ht="15.6" x14ac:dyDescent="0.3">
      <c r="A44" s="38">
        <f t="shared" si="0"/>
        <v>37</v>
      </c>
      <c r="B44" s="120" t="s">
        <v>105</v>
      </c>
      <c r="C44" s="37">
        <v>238</v>
      </c>
      <c r="D44" s="120" t="s">
        <v>12</v>
      </c>
      <c r="E44" s="120"/>
      <c r="F44" s="120">
        <v>0.7</v>
      </c>
      <c r="G44" s="55">
        <f t="shared" si="1"/>
        <v>45.3</v>
      </c>
      <c r="H44" s="55"/>
      <c r="I44" s="58">
        <v>6.9444444444444447E-4</v>
      </c>
      <c r="J44" s="56">
        <f t="shared" si="2"/>
        <v>5.138888888888888E-2</v>
      </c>
      <c r="K44" s="105">
        <f t="shared" si="3"/>
        <v>0.27986111111111095</v>
      </c>
      <c r="L44" s="105">
        <f t="shared" si="4"/>
        <v>0.4138888888888887</v>
      </c>
      <c r="M44" s="105">
        <f t="shared" si="5"/>
        <v>0.52361111111111103</v>
      </c>
      <c r="N44" s="105">
        <f t="shared" si="6"/>
        <v>0.62569444444444422</v>
      </c>
      <c r="O44" s="105">
        <f t="shared" si="7"/>
        <v>0.69305555555555542</v>
      </c>
      <c r="P44" s="104">
        <f t="shared" si="8"/>
        <v>0.7749999999999998</v>
      </c>
    </row>
    <row r="45" spans="1:16" ht="15.6" x14ac:dyDescent="0.3">
      <c r="A45" s="38">
        <f t="shared" si="0"/>
        <v>38</v>
      </c>
      <c r="B45" s="120" t="s">
        <v>191</v>
      </c>
      <c r="C45" s="37">
        <v>244</v>
      </c>
      <c r="D45" s="120" t="s">
        <v>12</v>
      </c>
      <c r="E45" s="120"/>
      <c r="F45" s="120">
        <v>0.5</v>
      </c>
      <c r="G45" s="55">
        <f t="shared" si="1"/>
        <v>45.8</v>
      </c>
      <c r="H45" s="55"/>
      <c r="I45" s="58">
        <v>6.9444444444444447E-4</v>
      </c>
      <c r="J45" s="56">
        <f t="shared" si="2"/>
        <v>5.2083333333333322E-2</v>
      </c>
      <c r="K45" s="105">
        <f t="shared" si="3"/>
        <v>0.28055555555555539</v>
      </c>
      <c r="L45" s="105">
        <f t="shared" si="4"/>
        <v>0.41458333333333314</v>
      </c>
      <c r="M45" s="105">
        <f t="shared" si="5"/>
        <v>0.52430555555555547</v>
      </c>
      <c r="N45" s="105">
        <f t="shared" si="6"/>
        <v>0.62638888888888866</v>
      </c>
      <c r="O45" s="105">
        <f t="shared" si="7"/>
        <v>0.69374999999999987</v>
      </c>
      <c r="P45" s="104">
        <f t="shared" si="8"/>
        <v>0.77569444444444424</v>
      </c>
    </row>
    <row r="46" spans="1:16" ht="15.6" x14ac:dyDescent="0.3">
      <c r="A46" s="38">
        <f t="shared" si="0"/>
        <v>39</v>
      </c>
      <c r="B46" s="120" t="s">
        <v>106</v>
      </c>
      <c r="C46" s="37">
        <v>245</v>
      </c>
      <c r="D46" s="120" t="s">
        <v>12</v>
      </c>
      <c r="E46" s="120"/>
      <c r="F46" s="120">
        <v>0.7</v>
      </c>
      <c r="G46" s="55">
        <f t="shared" si="1"/>
        <v>46.5</v>
      </c>
      <c r="H46" s="55"/>
      <c r="I46" s="58">
        <v>6.9444444444444447E-4</v>
      </c>
      <c r="J46" s="56">
        <f t="shared" si="2"/>
        <v>5.2777777777777764E-2</v>
      </c>
      <c r="K46" s="105">
        <f t="shared" si="3"/>
        <v>0.28124999999999983</v>
      </c>
      <c r="L46" s="105">
        <f t="shared" si="4"/>
        <v>0.41527777777777758</v>
      </c>
      <c r="M46" s="105">
        <f t="shared" si="5"/>
        <v>0.52499999999999991</v>
      </c>
      <c r="N46" s="105">
        <f t="shared" si="6"/>
        <v>0.6270833333333331</v>
      </c>
      <c r="O46" s="105">
        <f t="shared" si="7"/>
        <v>0.69444444444444431</v>
      </c>
      <c r="P46" s="104">
        <f t="shared" si="8"/>
        <v>0.77638888888888868</v>
      </c>
    </row>
    <row r="47" spans="1:16" ht="15.6" x14ac:dyDescent="0.3">
      <c r="A47" s="38">
        <f t="shared" si="0"/>
        <v>40</v>
      </c>
      <c r="B47" s="120" t="s">
        <v>107</v>
      </c>
      <c r="C47" s="37">
        <v>89</v>
      </c>
      <c r="D47" s="120" t="s">
        <v>12</v>
      </c>
      <c r="E47" s="120"/>
      <c r="F47" s="120">
        <v>3.2</v>
      </c>
      <c r="G47" s="55">
        <f t="shared" si="1"/>
        <v>49.7</v>
      </c>
      <c r="H47" s="55">
        <v>38.4</v>
      </c>
      <c r="I47" s="52">
        <v>3.472222222222222E-3</v>
      </c>
      <c r="J47" s="56">
        <f t="shared" si="2"/>
        <v>5.6249999999999988E-2</v>
      </c>
      <c r="K47" s="105">
        <f t="shared" si="3"/>
        <v>0.28472222222222204</v>
      </c>
      <c r="L47" s="105">
        <f t="shared" si="4"/>
        <v>0.41874999999999979</v>
      </c>
      <c r="M47" s="105">
        <f t="shared" si="5"/>
        <v>0.52847222222222212</v>
      </c>
      <c r="N47" s="105">
        <f t="shared" si="6"/>
        <v>0.63055555555555531</v>
      </c>
      <c r="O47" s="105">
        <f t="shared" si="7"/>
        <v>0.69791666666666652</v>
      </c>
      <c r="P47" s="104">
        <f t="shared" si="8"/>
        <v>0.77986111111111089</v>
      </c>
    </row>
    <row r="48" spans="1:16" ht="15.6" x14ac:dyDescent="0.3">
      <c r="A48" s="38">
        <f t="shared" si="0"/>
        <v>41</v>
      </c>
      <c r="B48" s="37" t="s">
        <v>108</v>
      </c>
      <c r="C48" s="37">
        <v>90</v>
      </c>
      <c r="D48" s="120" t="s">
        <v>12</v>
      </c>
      <c r="E48" s="120"/>
      <c r="F48" s="120">
        <v>1.1000000000000001</v>
      </c>
      <c r="G48" s="55">
        <f t="shared" si="1"/>
        <v>50.800000000000004</v>
      </c>
      <c r="H48" s="55"/>
      <c r="I48" s="58">
        <v>1.3888888888888889E-3</v>
      </c>
      <c r="J48" s="56">
        <f t="shared" si="2"/>
        <v>5.7638888888888878E-2</v>
      </c>
      <c r="K48" s="105">
        <f t="shared" si="3"/>
        <v>0.28611111111111093</v>
      </c>
      <c r="L48" s="105">
        <f t="shared" si="4"/>
        <v>0.42013888888888867</v>
      </c>
      <c r="M48" s="105">
        <f t="shared" si="5"/>
        <v>0.52986111111111101</v>
      </c>
      <c r="N48" s="105">
        <f t="shared" si="6"/>
        <v>0.6319444444444442</v>
      </c>
      <c r="O48" s="105">
        <f t="shared" si="7"/>
        <v>0.6993055555555554</v>
      </c>
      <c r="P48" s="104">
        <f t="shared" si="8"/>
        <v>0.78124999999999978</v>
      </c>
    </row>
    <row r="49" spans="1:16" ht="15.6" x14ac:dyDescent="0.3">
      <c r="A49" s="38">
        <f t="shared" si="0"/>
        <v>42</v>
      </c>
      <c r="B49" s="37" t="s">
        <v>169</v>
      </c>
      <c r="C49" s="37">
        <v>92</v>
      </c>
      <c r="D49" s="120" t="s">
        <v>12</v>
      </c>
      <c r="E49" s="120"/>
      <c r="F49" s="120">
        <v>0.4</v>
      </c>
      <c r="G49" s="55">
        <f t="shared" si="1"/>
        <v>51.2</v>
      </c>
      <c r="H49" s="55"/>
      <c r="I49" s="58">
        <v>6.9444444444444447E-4</v>
      </c>
      <c r="J49" s="56">
        <f t="shared" si="2"/>
        <v>5.833333333333332E-2</v>
      </c>
      <c r="K49" s="105">
        <f t="shared" si="3"/>
        <v>0.28680555555555537</v>
      </c>
      <c r="L49" s="105">
        <f t="shared" si="4"/>
        <v>0.42083333333333311</v>
      </c>
      <c r="M49" s="105">
        <f t="shared" si="5"/>
        <v>0.53055555555555545</v>
      </c>
      <c r="N49" s="105">
        <f t="shared" si="6"/>
        <v>0.63263888888888864</v>
      </c>
      <c r="O49" s="105">
        <f t="shared" si="7"/>
        <v>0.69999999999999984</v>
      </c>
      <c r="P49" s="104">
        <f t="shared" si="8"/>
        <v>0.78194444444444422</v>
      </c>
    </row>
    <row r="50" spans="1:16" ht="15.6" x14ac:dyDescent="0.3">
      <c r="A50" s="38">
        <f t="shared" si="0"/>
        <v>43</v>
      </c>
      <c r="B50" s="120" t="s">
        <v>192</v>
      </c>
      <c r="C50" s="120">
        <v>50</v>
      </c>
      <c r="D50" s="120" t="s">
        <v>14</v>
      </c>
      <c r="E50" s="120">
        <v>702</v>
      </c>
      <c r="F50" s="120">
        <v>1.1000000000000001</v>
      </c>
      <c r="G50" s="55">
        <f t="shared" si="1"/>
        <v>52.300000000000004</v>
      </c>
      <c r="H50" s="55"/>
      <c r="I50" s="58">
        <v>1.3888888888888889E-3</v>
      </c>
      <c r="J50" s="56">
        <f t="shared" si="2"/>
        <v>5.9722222222222211E-2</v>
      </c>
      <c r="K50" s="105">
        <f t="shared" si="3"/>
        <v>0.28819444444444425</v>
      </c>
      <c r="L50" s="105">
        <f t="shared" si="4"/>
        <v>0.422222222222222</v>
      </c>
      <c r="M50" s="105">
        <f t="shared" si="5"/>
        <v>0.53194444444444433</v>
      </c>
      <c r="N50" s="105">
        <f t="shared" si="6"/>
        <v>0.63402777777777752</v>
      </c>
      <c r="O50" s="105">
        <f t="shared" si="7"/>
        <v>0.70138888888888873</v>
      </c>
      <c r="P50" s="104">
        <f t="shared" si="8"/>
        <v>0.7833333333333331</v>
      </c>
    </row>
    <row r="51" spans="1:16" ht="15.6" x14ac:dyDescent="0.3">
      <c r="A51" s="38">
        <f t="shared" si="0"/>
        <v>44</v>
      </c>
      <c r="B51" s="120" t="s">
        <v>193</v>
      </c>
      <c r="C51" s="120">
        <v>52</v>
      </c>
      <c r="D51" s="120" t="s">
        <v>14</v>
      </c>
      <c r="E51" s="120">
        <v>702</v>
      </c>
      <c r="F51" s="120">
        <v>1.3</v>
      </c>
      <c r="G51" s="55">
        <f t="shared" si="1"/>
        <v>53.6</v>
      </c>
      <c r="H51" s="55"/>
      <c r="I51" s="58">
        <v>1.3888888888888889E-3</v>
      </c>
      <c r="J51" s="56">
        <f t="shared" si="2"/>
        <v>6.1111111111111102E-2</v>
      </c>
      <c r="K51" s="105">
        <f t="shared" si="3"/>
        <v>0.28958333333333314</v>
      </c>
      <c r="L51" s="105">
        <f t="shared" si="4"/>
        <v>0.42361111111111088</v>
      </c>
      <c r="M51" s="105">
        <f t="shared" si="5"/>
        <v>0.53333333333333321</v>
      </c>
      <c r="N51" s="105">
        <f t="shared" si="6"/>
        <v>0.63541666666666641</v>
      </c>
      <c r="O51" s="105">
        <f t="shared" si="7"/>
        <v>0.70277777777777761</v>
      </c>
      <c r="P51" s="104">
        <f t="shared" si="8"/>
        <v>0.78472222222222199</v>
      </c>
    </row>
    <row r="52" spans="1:16" ht="15.6" x14ac:dyDescent="0.3">
      <c r="A52" s="38">
        <f t="shared" si="0"/>
        <v>45</v>
      </c>
      <c r="B52" s="120" t="s">
        <v>194</v>
      </c>
      <c r="C52" s="120">
        <v>54</v>
      </c>
      <c r="D52" s="120" t="s">
        <v>14</v>
      </c>
      <c r="E52" s="120">
        <v>702</v>
      </c>
      <c r="F52" s="120">
        <v>1.3</v>
      </c>
      <c r="G52" s="55">
        <f t="shared" si="1"/>
        <v>54.9</v>
      </c>
      <c r="H52" s="55"/>
      <c r="I52" s="58">
        <v>1.3888888888888889E-3</v>
      </c>
      <c r="J52" s="56">
        <f t="shared" si="2"/>
        <v>6.2499999999999993E-2</v>
      </c>
      <c r="K52" s="105">
        <f t="shared" si="3"/>
        <v>0.29097222222222202</v>
      </c>
      <c r="L52" s="105">
        <f t="shared" si="4"/>
        <v>0.42499999999999977</v>
      </c>
      <c r="M52" s="105">
        <f t="shared" si="5"/>
        <v>0.5347222222222221</v>
      </c>
      <c r="N52" s="105">
        <f t="shared" si="6"/>
        <v>0.63680555555555529</v>
      </c>
      <c r="O52" s="105">
        <f t="shared" si="7"/>
        <v>0.7041666666666665</v>
      </c>
      <c r="P52" s="104">
        <f t="shared" si="8"/>
        <v>0.78611111111111087</v>
      </c>
    </row>
    <row r="53" spans="1:16" ht="15.6" x14ac:dyDescent="0.3">
      <c r="A53" s="38">
        <f t="shared" si="0"/>
        <v>46</v>
      </c>
      <c r="B53" s="120" t="s">
        <v>195</v>
      </c>
      <c r="C53" s="120">
        <v>56</v>
      </c>
      <c r="D53" s="120" t="s">
        <v>14</v>
      </c>
      <c r="E53" s="120">
        <v>702</v>
      </c>
      <c r="F53" s="54">
        <v>1.6</v>
      </c>
      <c r="G53" s="55">
        <f t="shared" si="1"/>
        <v>56.5</v>
      </c>
      <c r="H53" s="55"/>
      <c r="I53" s="58">
        <v>1.3888888888888889E-3</v>
      </c>
      <c r="J53" s="56">
        <f t="shared" si="2"/>
        <v>6.3888888888888884E-2</v>
      </c>
      <c r="K53" s="105">
        <f t="shared" si="3"/>
        <v>0.29236111111111091</v>
      </c>
      <c r="L53" s="105">
        <f t="shared" si="4"/>
        <v>0.42638888888888865</v>
      </c>
      <c r="M53" s="105">
        <f t="shared" si="5"/>
        <v>0.53611111111111098</v>
      </c>
      <c r="N53" s="105">
        <f t="shared" si="6"/>
        <v>0.63819444444444418</v>
      </c>
      <c r="O53" s="105">
        <f t="shared" si="7"/>
        <v>0.70555555555555538</v>
      </c>
      <c r="P53" s="104">
        <f t="shared" si="8"/>
        <v>0.78749999999999976</v>
      </c>
    </row>
    <row r="54" spans="1:16" ht="15.6" x14ac:dyDescent="0.3">
      <c r="A54" s="38">
        <f t="shared" si="0"/>
        <v>47</v>
      </c>
      <c r="B54" s="59" t="s">
        <v>110</v>
      </c>
      <c r="C54" s="120">
        <v>58</v>
      </c>
      <c r="D54" s="120" t="s">
        <v>14</v>
      </c>
      <c r="E54" s="120">
        <v>702</v>
      </c>
      <c r="F54" s="54">
        <v>1.1000000000000001</v>
      </c>
      <c r="G54" s="55">
        <f t="shared" si="1"/>
        <v>57.6</v>
      </c>
      <c r="H54" s="55"/>
      <c r="I54" s="58">
        <v>1.3888888888888889E-3</v>
      </c>
      <c r="J54" s="56">
        <f t="shared" si="2"/>
        <v>6.5277777777777768E-2</v>
      </c>
      <c r="K54" s="105">
        <f t="shared" si="3"/>
        <v>0.29374999999999979</v>
      </c>
      <c r="L54" s="105">
        <f t="shared" si="4"/>
        <v>0.42777777777777753</v>
      </c>
      <c r="M54" s="105">
        <f t="shared" si="5"/>
        <v>0.53749999999999987</v>
      </c>
      <c r="N54" s="105">
        <f t="shared" si="6"/>
        <v>0.63958333333333306</v>
      </c>
      <c r="O54" s="105">
        <f t="shared" si="7"/>
        <v>0.70694444444444426</v>
      </c>
      <c r="P54" s="104">
        <f t="shared" si="8"/>
        <v>0.78888888888888864</v>
      </c>
    </row>
    <row r="55" spans="1:16" ht="15.6" x14ac:dyDescent="0.3">
      <c r="A55" s="38">
        <f t="shared" si="0"/>
        <v>48</v>
      </c>
      <c r="B55" s="59" t="s">
        <v>111</v>
      </c>
      <c r="C55" s="60" t="s">
        <v>112</v>
      </c>
      <c r="D55" s="120" t="s">
        <v>14</v>
      </c>
      <c r="E55" s="120">
        <v>702</v>
      </c>
      <c r="F55" s="54">
        <v>1.6</v>
      </c>
      <c r="G55" s="55">
        <f t="shared" si="1"/>
        <v>59.2</v>
      </c>
      <c r="H55" s="55"/>
      <c r="I55" s="52">
        <v>1.3888888888888889E-3</v>
      </c>
      <c r="J55" s="56">
        <f t="shared" si="2"/>
        <v>6.6666666666666652E-2</v>
      </c>
      <c r="K55" s="105">
        <f t="shared" si="3"/>
        <v>0.29513888888888867</v>
      </c>
      <c r="L55" s="105">
        <f t="shared" si="4"/>
        <v>0.42916666666666642</v>
      </c>
      <c r="M55" s="105">
        <f t="shared" si="5"/>
        <v>0.53888888888888875</v>
      </c>
      <c r="N55" s="105">
        <f t="shared" si="6"/>
        <v>0.64097222222222194</v>
      </c>
      <c r="O55" s="105">
        <f t="shared" si="7"/>
        <v>0.70833333333333315</v>
      </c>
      <c r="P55" s="104">
        <f t="shared" si="8"/>
        <v>0.79027777777777752</v>
      </c>
    </row>
    <row r="56" spans="1:16" ht="15.6" x14ac:dyDescent="0.3">
      <c r="A56" s="38">
        <f t="shared" si="0"/>
        <v>49</v>
      </c>
      <c r="B56" s="59" t="s">
        <v>113</v>
      </c>
      <c r="C56" s="60" t="s">
        <v>114</v>
      </c>
      <c r="D56" s="120" t="s">
        <v>14</v>
      </c>
      <c r="E56" s="120">
        <v>702</v>
      </c>
      <c r="F56" s="54">
        <v>0.7</v>
      </c>
      <c r="G56" s="55">
        <f t="shared" si="1"/>
        <v>59.900000000000006</v>
      </c>
      <c r="H56" s="55"/>
      <c r="I56" s="52">
        <v>6.9444444444444447E-4</v>
      </c>
      <c r="J56" s="56">
        <f t="shared" si="2"/>
        <v>6.7361111111111094E-2</v>
      </c>
      <c r="K56" s="105">
        <f t="shared" si="3"/>
        <v>0.29583333333333311</v>
      </c>
      <c r="L56" s="105">
        <f t="shared" si="4"/>
        <v>0.42986111111111086</v>
      </c>
      <c r="M56" s="105">
        <f t="shared" si="5"/>
        <v>0.53958333333333319</v>
      </c>
      <c r="N56" s="105">
        <f t="shared" si="6"/>
        <v>0.64166666666666639</v>
      </c>
      <c r="O56" s="105">
        <f t="shared" si="7"/>
        <v>0.70902777777777759</v>
      </c>
      <c r="P56" s="104">
        <f t="shared" si="8"/>
        <v>0.79097222222222197</v>
      </c>
    </row>
    <row r="57" spans="1:16" ht="15.6" x14ac:dyDescent="0.3">
      <c r="A57" s="38">
        <f t="shared" si="0"/>
        <v>50</v>
      </c>
      <c r="B57" s="59" t="s">
        <v>115</v>
      </c>
      <c r="C57" s="60" t="s">
        <v>100</v>
      </c>
      <c r="D57" s="120" t="s">
        <v>14</v>
      </c>
      <c r="E57" s="120">
        <v>702</v>
      </c>
      <c r="F57" s="54">
        <v>0.6</v>
      </c>
      <c r="G57" s="55">
        <f t="shared" si="1"/>
        <v>60.500000000000007</v>
      </c>
      <c r="H57" s="55"/>
      <c r="I57" s="58">
        <v>6.9444444444444447E-4</v>
      </c>
      <c r="J57" s="56">
        <f t="shared" si="2"/>
        <v>6.8055555555555536E-2</v>
      </c>
      <c r="K57" s="105">
        <f t="shared" si="3"/>
        <v>0.29652777777777756</v>
      </c>
      <c r="L57" s="105">
        <f t="shared" si="4"/>
        <v>0.4305555555555553</v>
      </c>
      <c r="M57" s="105">
        <f t="shared" si="5"/>
        <v>0.54027777777777763</v>
      </c>
      <c r="N57" s="105">
        <f t="shared" si="6"/>
        <v>0.64236111111111083</v>
      </c>
      <c r="O57" s="105">
        <f t="shared" si="7"/>
        <v>0.70972222222222203</v>
      </c>
      <c r="P57" s="104">
        <f t="shared" si="8"/>
        <v>0.79166666666666641</v>
      </c>
    </row>
    <row r="58" spans="1:16" ht="15.6" x14ac:dyDescent="0.3">
      <c r="A58" s="38">
        <f t="shared" si="0"/>
        <v>51</v>
      </c>
      <c r="B58" s="61" t="s">
        <v>205</v>
      </c>
      <c r="C58" s="63"/>
      <c r="D58" s="64" t="s">
        <v>10</v>
      </c>
      <c r="E58" s="64"/>
      <c r="F58" s="65">
        <v>0.7</v>
      </c>
      <c r="G58" s="55">
        <f t="shared" si="1"/>
        <v>61.20000000000001</v>
      </c>
      <c r="H58" s="55"/>
      <c r="I58" s="58">
        <v>1.3888888888888889E-3</v>
      </c>
      <c r="J58" s="56">
        <f t="shared" si="2"/>
        <v>6.944444444444442E-2</v>
      </c>
      <c r="K58" s="105">
        <f t="shared" si="3"/>
        <v>0.29791666666666644</v>
      </c>
      <c r="L58" s="105">
        <f t="shared" si="4"/>
        <v>0.43194444444444419</v>
      </c>
      <c r="M58" s="105">
        <f t="shared" si="5"/>
        <v>0.54166666666666652</v>
      </c>
      <c r="N58" s="105">
        <f t="shared" si="6"/>
        <v>0.64374999999999971</v>
      </c>
      <c r="O58" s="105">
        <f t="shared" si="7"/>
        <v>0.71111111111111092</v>
      </c>
      <c r="P58" s="104">
        <f t="shared" si="8"/>
        <v>0.79305555555555529</v>
      </c>
    </row>
    <row r="59" spans="1:16" ht="15.6" x14ac:dyDescent="0.3">
      <c r="A59" s="38">
        <f t="shared" si="0"/>
        <v>52</v>
      </c>
      <c r="B59" s="37" t="s">
        <v>116</v>
      </c>
      <c r="C59" s="60"/>
      <c r="D59" s="120" t="s">
        <v>10</v>
      </c>
      <c r="E59" s="120"/>
      <c r="F59" s="54">
        <v>0.8</v>
      </c>
      <c r="G59" s="55">
        <f t="shared" si="1"/>
        <v>62.000000000000007</v>
      </c>
      <c r="H59" s="55"/>
      <c r="I59" s="58">
        <v>1.3888888888888889E-3</v>
      </c>
      <c r="J59" s="56">
        <f t="shared" si="2"/>
        <v>7.0833333333333304E-2</v>
      </c>
      <c r="K59" s="105">
        <f t="shared" si="3"/>
        <v>0.29930555555555532</v>
      </c>
      <c r="L59" s="105">
        <f t="shared" si="4"/>
        <v>0.43333333333333307</v>
      </c>
      <c r="M59" s="105">
        <f t="shared" si="5"/>
        <v>0.5430555555555554</v>
      </c>
      <c r="N59" s="105">
        <f t="shared" si="6"/>
        <v>0.6451388888888886</v>
      </c>
      <c r="O59" s="105">
        <f t="shared" si="7"/>
        <v>0.7124999999999998</v>
      </c>
      <c r="P59" s="104">
        <f t="shared" si="8"/>
        <v>0.79444444444444418</v>
      </c>
    </row>
    <row r="60" spans="1:16" ht="15.6" x14ac:dyDescent="0.3">
      <c r="A60" s="38">
        <f t="shared" si="0"/>
        <v>53</v>
      </c>
      <c r="B60" s="39" t="s">
        <v>117</v>
      </c>
      <c r="C60" s="60" t="s">
        <v>118</v>
      </c>
      <c r="D60" s="120" t="s">
        <v>12</v>
      </c>
      <c r="E60" s="120"/>
      <c r="F60" s="54">
        <v>5</v>
      </c>
      <c r="G60" s="55">
        <f t="shared" si="1"/>
        <v>67</v>
      </c>
      <c r="H60" s="55">
        <v>42.9</v>
      </c>
      <c r="I60" s="58">
        <v>4.8611111111111112E-3</v>
      </c>
      <c r="J60" s="56">
        <f t="shared" si="2"/>
        <v>7.5694444444444411E-2</v>
      </c>
      <c r="K60" s="105">
        <f t="shared" si="3"/>
        <v>0.30416666666666642</v>
      </c>
      <c r="L60" s="105">
        <f t="shared" si="4"/>
        <v>0.43819444444444416</v>
      </c>
      <c r="M60" s="105">
        <f t="shared" si="5"/>
        <v>0.5479166666666665</v>
      </c>
      <c r="N60" s="105">
        <f t="shared" si="6"/>
        <v>0.64999999999999969</v>
      </c>
      <c r="O60" s="105">
        <f t="shared" si="7"/>
        <v>0.71736111111111089</v>
      </c>
      <c r="P60" s="104">
        <f t="shared" si="8"/>
        <v>0.79930555555555527</v>
      </c>
    </row>
    <row r="61" spans="1:16" ht="15.6" x14ac:dyDescent="0.3">
      <c r="A61" s="38">
        <f t="shared" si="0"/>
        <v>54</v>
      </c>
      <c r="B61" s="39" t="s">
        <v>119</v>
      </c>
      <c r="C61" s="60" t="s">
        <v>120</v>
      </c>
      <c r="D61" s="120" t="s">
        <v>12</v>
      </c>
      <c r="E61" s="120"/>
      <c r="F61" s="54">
        <v>2</v>
      </c>
      <c r="G61" s="55">
        <f t="shared" si="1"/>
        <v>69</v>
      </c>
      <c r="H61" s="55"/>
      <c r="I61" s="58">
        <v>2.0833333333333333E-3</v>
      </c>
      <c r="J61" s="56">
        <f t="shared" si="2"/>
        <v>7.7777777777777751E-2</v>
      </c>
      <c r="K61" s="105">
        <f t="shared" si="3"/>
        <v>0.30624999999999974</v>
      </c>
      <c r="L61" s="105">
        <f t="shared" si="4"/>
        <v>0.44027777777777749</v>
      </c>
      <c r="M61" s="105">
        <f t="shared" si="5"/>
        <v>0.54999999999999982</v>
      </c>
      <c r="N61" s="105">
        <f t="shared" si="6"/>
        <v>0.65208333333333302</v>
      </c>
      <c r="O61" s="105">
        <f t="shared" si="7"/>
        <v>0.71944444444444422</v>
      </c>
      <c r="P61" s="104">
        <f t="shared" si="8"/>
        <v>0.8013888888888886</v>
      </c>
    </row>
    <row r="62" spans="1:16" ht="15.6" x14ac:dyDescent="0.3">
      <c r="A62" s="38">
        <f t="shared" si="0"/>
        <v>55</v>
      </c>
      <c r="B62" s="37" t="s">
        <v>121</v>
      </c>
      <c r="C62" s="60" t="s">
        <v>122</v>
      </c>
      <c r="D62" s="120" t="s">
        <v>12</v>
      </c>
      <c r="E62" s="120"/>
      <c r="F62" s="54">
        <v>1</v>
      </c>
      <c r="G62" s="55">
        <f t="shared" si="1"/>
        <v>70</v>
      </c>
      <c r="H62" s="55"/>
      <c r="I62" s="58">
        <v>1.3888888888888889E-3</v>
      </c>
      <c r="J62" s="56">
        <f t="shared" si="2"/>
        <v>7.9166666666666635E-2</v>
      </c>
      <c r="K62" s="105">
        <f t="shared" si="3"/>
        <v>0.30763888888888863</v>
      </c>
      <c r="L62" s="105">
        <f t="shared" si="4"/>
        <v>0.44166666666666637</v>
      </c>
      <c r="M62" s="105">
        <f t="shared" si="5"/>
        <v>0.55138888888888871</v>
      </c>
      <c r="N62" s="105">
        <f t="shared" si="6"/>
        <v>0.6534722222222219</v>
      </c>
      <c r="O62" s="105">
        <f t="shared" si="7"/>
        <v>0.7208333333333331</v>
      </c>
      <c r="P62" s="104">
        <f t="shared" si="8"/>
        <v>0.80277777777777748</v>
      </c>
    </row>
    <row r="63" spans="1:16" ht="15.6" x14ac:dyDescent="0.3">
      <c r="A63" s="38">
        <f t="shared" si="0"/>
        <v>56</v>
      </c>
      <c r="B63" s="37" t="s">
        <v>123</v>
      </c>
      <c r="C63" s="66">
        <v>1397</v>
      </c>
      <c r="D63" s="120" t="s">
        <v>12</v>
      </c>
      <c r="E63" s="120"/>
      <c r="F63" s="54">
        <v>0.4</v>
      </c>
      <c r="G63" s="55">
        <f t="shared" si="1"/>
        <v>70.400000000000006</v>
      </c>
      <c r="H63" s="55"/>
      <c r="I63" s="58">
        <v>1.3888888888888889E-3</v>
      </c>
      <c r="J63" s="56">
        <f t="shared" si="2"/>
        <v>8.0555555555555519E-2</v>
      </c>
      <c r="K63" s="105">
        <f t="shared" si="3"/>
        <v>0.30902777777777751</v>
      </c>
      <c r="L63" s="105">
        <f t="shared" si="4"/>
        <v>0.44305555555555526</v>
      </c>
      <c r="M63" s="105">
        <f t="shared" si="5"/>
        <v>0.55277777777777759</v>
      </c>
      <c r="N63" s="105">
        <f t="shared" si="6"/>
        <v>0.65486111111111078</v>
      </c>
      <c r="O63" s="105">
        <f t="shared" si="7"/>
        <v>0.72222222222222199</v>
      </c>
      <c r="P63" s="104">
        <f t="shared" si="8"/>
        <v>0.80416666666666636</v>
      </c>
    </row>
    <row r="64" spans="1:16" ht="15.6" x14ac:dyDescent="0.3">
      <c r="A64" s="38">
        <f t="shared" si="0"/>
        <v>57</v>
      </c>
      <c r="B64" s="120" t="s">
        <v>124</v>
      </c>
      <c r="C64" s="60" t="s">
        <v>125</v>
      </c>
      <c r="D64" s="120" t="s">
        <v>12</v>
      </c>
      <c r="E64" s="120"/>
      <c r="F64" s="54">
        <v>0.5</v>
      </c>
      <c r="G64" s="55">
        <f t="shared" si="1"/>
        <v>70.900000000000006</v>
      </c>
      <c r="H64" s="55"/>
      <c r="I64" s="58">
        <v>1.3888888888888889E-3</v>
      </c>
      <c r="J64" s="56">
        <f t="shared" si="2"/>
        <v>8.1944444444444403E-2</v>
      </c>
      <c r="K64" s="105">
        <f t="shared" si="3"/>
        <v>0.3104166666666664</v>
      </c>
      <c r="L64" s="105">
        <f t="shared" si="4"/>
        <v>0.44444444444444414</v>
      </c>
      <c r="M64" s="105">
        <f t="shared" si="5"/>
        <v>0.55416666666666647</v>
      </c>
      <c r="N64" s="105">
        <f t="shared" si="6"/>
        <v>0.65624999999999967</v>
      </c>
      <c r="O64" s="105">
        <f t="shared" si="7"/>
        <v>0.72361111111111087</v>
      </c>
      <c r="P64" s="104">
        <f t="shared" si="8"/>
        <v>0.80555555555555525</v>
      </c>
    </row>
    <row r="65" spans="1:16" x14ac:dyDescent="0.3">
      <c r="A65" s="133" t="s">
        <v>173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</row>
    <row r="66" spans="1:16" x14ac:dyDescent="0.3">
      <c r="A66" s="134" t="s">
        <v>18</v>
      </c>
      <c r="B66" s="134"/>
      <c r="C66" s="42"/>
      <c r="D66" s="42"/>
      <c r="E66" s="42"/>
      <c r="F66" s="42"/>
      <c r="G66" s="107" t="s">
        <v>19</v>
      </c>
      <c r="H66" s="107"/>
      <c r="I66" s="107"/>
      <c r="J66" s="42"/>
      <c r="K66" s="42"/>
      <c r="L66" s="42"/>
      <c r="M66" s="42"/>
      <c r="N66" s="42"/>
      <c r="O66" s="41"/>
      <c r="P66" s="41"/>
    </row>
    <row r="67" spans="1:16" x14ac:dyDescent="0.3">
      <c r="A67" s="106" t="s">
        <v>176</v>
      </c>
      <c r="B67" s="46"/>
      <c r="C67" s="48"/>
      <c r="D67" s="48"/>
      <c r="E67" s="48"/>
      <c r="F67" s="48"/>
      <c r="G67" s="41" t="s">
        <v>180</v>
      </c>
      <c r="H67" s="41"/>
      <c r="I67" s="41"/>
      <c r="J67" s="48"/>
      <c r="K67" s="42"/>
      <c r="L67" s="135" t="s">
        <v>175</v>
      </c>
      <c r="M67" s="135"/>
      <c r="N67" s="135"/>
      <c r="O67" s="135"/>
      <c r="P67" s="135"/>
    </row>
    <row r="68" spans="1:16" x14ac:dyDescent="0.3">
      <c r="A68" s="106" t="s">
        <v>177</v>
      </c>
      <c r="B68" s="42"/>
      <c r="C68" s="48"/>
      <c r="D68" s="48"/>
      <c r="E68" s="48"/>
      <c r="F68" s="48"/>
      <c r="G68" s="41" t="s">
        <v>181</v>
      </c>
      <c r="H68" s="41"/>
      <c r="I68" s="41"/>
      <c r="J68" s="41"/>
      <c r="K68" s="48"/>
      <c r="L68" s="135"/>
      <c r="M68" s="135"/>
      <c r="N68" s="135"/>
      <c r="O68" s="135"/>
      <c r="P68" s="135"/>
    </row>
    <row r="69" spans="1:16" x14ac:dyDescent="0.3">
      <c r="A69" s="42" t="s">
        <v>178</v>
      </c>
      <c r="B69" s="42"/>
      <c r="C69" s="42"/>
      <c r="D69" s="42"/>
      <c r="E69" s="42"/>
      <c r="F69" s="41"/>
      <c r="G69" s="41" t="s">
        <v>162</v>
      </c>
      <c r="H69" s="41"/>
      <c r="I69" s="41"/>
      <c r="J69" s="41"/>
      <c r="K69" s="41"/>
      <c r="L69" s="136"/>
      <c r="M69" s="136"/>
      <c r="N69" s="136"/>
      <c r="O69" s="136"/>
      <c r="P69" s="136"/>
    </row>
    <row r="70" spans="1:16" x14ac:dyDescent="0.3">
      <c r="A70" s="67" t="s">
        <v>184</v>
      </c>
      <c r="B70" s="41"/>
      <c r="C70" s="42"/>
      <c r="D70" s="42"/>
      <c r="E70" s="42"/>
      <c r="F70" s="42"/>
      <c r="G70" s="41" t="s">
        <v>182</v>
      </c>
      <c r="H70" s="41"/>
      <c r="I70" s="41"/>
      <c r="J70" s="42"/>
      <c r="K70" s="41"/>
      <c r="L70" s="136"/>
      <c r="M70" s="136"/>
      <c r="N70" s="136"/>
      <c r="O70" s="136"/>
      <c r="P70" s="136"/>
    </row>
    <row r="71" spans="1:16" x14ac:dyDescent="0.3">
      <c r="A71" s="97" t="s">
        <v>166</v>
      </c>
      <c r="B71" s="97"/>
      <c r="C71" s="97"/>
      <c r="D71" s="97"/>
      <c r="E71" s="41"/>
      <c r="F71" s="41"/>
      <c r="G71" s="41" t="s">
        <v>183</v>
      </c>
      <c r="H71" s="41"/>
      <c r="I71" s="41"/>
      <c r="J71" s="41"/>
      <c r="K71" s="42"/>
      <c r="L71" s="41"/>
      <c r="M71" s="41"/>
      <c r="N71" s="41"/>
      <c r="O71" s="41"/>
      <c r="P71" s="41"/>
    </row>
    <row r="72" spans="1:16" x14ac:dyDescent="0.3">
      <c r="A72" s="41" t="s">
        <v>165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x14ac:dyDescent="0.3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x14ac:dyDescent="0.3">
      <c r="A74" s="67" t="s">
        <v>174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x14ac:dyDescent="0.3">
      <c r="A75" s="41" t="s">
        <v>179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x14ac:dyDescent="0.3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</row>
  </sheetData>
  <mergeCells count="11">
    <mergeCell ref="I5:I7"/>
    <mergeCell ref="J5:J7"/>
    <mergeCell ref="A65:P65"/>
    <mergeCell ref="A66:B66"/>
    <mergeCell ref="L67:P70"/>
    <mergeCell ref="A5:A7"/>
    <mergeCell ref="C5:C7"/>
    <mergeCell ref="D5:D7"/>
    <mergeCell ref="F5:F7"/>
    <mergeCell ref="G5:G7"/>
    <mergeCell ref="H5:H7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abSelected="1" workbookViewId="0">
      <selection activeCell="H3" sqref="H3"/>
    </sheetView>
  </sheetViews>
  <sheetFormatPr defaultRowHeight="14.4" x14ac:dyDescent="0.3"/>
  <cols>
    <col min="1" max="1" width="4.5546875" customWidth="1"/>
    <col min="2" max="2" width="38.88671875" customWidth="1"/>
    <col min="3" max="3" width="7.6640625" customWidth="1"/>
    <col min="4" max="4" width="5.44140625" customWidth="1"/>
    <col min="5" max="5" width="5.6640625" customWidth="1"/>
    <col min="6" max="6" width="8" customWidth="1"/>
    <col min="7" max="7" width="7.6640625" customWidth="1"/>
    <col min="8" max="8" width="7.44140625" customWidth="1"/>
    <col min="9" max="11" width="6.6640625" customWidth="1"/>
    <col min="12" max="16" width="5.5546875" customWidth="1"/>
  </cols>
  <sheetData>
    <row r="1" spans="1:16" x14ac:dyDescent="0.3">
      <c r="A1" s="47"/>
      <c r="B1" s="109" t="s">
        <v>58</v>
      </c>
      <c r="C1" s="110"/>
      <c r="D1" s="110"/>
      <c r="E1" s="46"/>
      <c r="F1" s="41"/>
      <c r="G1" s="41"/>
      <c r="H1" s="41"/>
      <c r="I1" s="42"/>
      <c r="J1" s="42"/>
      <c r="K1" s="42"/>
      <c r="L1" s="42"/>
      <c r="M1" s="42"/>
      <c r="N1" s="42"/>
      <c r="O1" s="42"/>
      <c r="P1" s="42"/>
    </row>
    <row r="2" spans="1:16" x14ac:dyDescent="0.3">
      <c r="A2" s="42"/>
      <c r="B2" s="109" t="s">
        <v>59</v>
      </c>
      <c r="C2" s="109"/>
      <c r="D2" s="109"/>
      <c r="E2" s="46"/>
      <c r="F2" s="67"/>
      <c r="G2" s="67"/>
      <c r="H2" s="67"/>
      <c r="I2" s="42"/>
      <c r="J2" s="42"/>
      <c r="K2" s="42"/>
      <c r="L2" s="42"/>
      <c r="M2" s="42"/>
      <c r="N2" s="42"/>
      <c r="O2" s="42"/>
      <c r="P2" s="42"/>
    </row>
    <row r="3" spans="1:16" x14ac:dyDescent="0.3">
      <c r="A3" s="42"/>
      <c r="B3" s="109" t="s">
        <v>172</v>
      </c>
      <c r="C3" s="109"/>
      <c r="D3" s="109"/>
      <c r="E3" s="46"/>
      <c r="F3" s="67"/>
      <c r="G3" s="67"/>
      <c r="H3" s="67"/>
      <c r="I3" s="42"/>
      <c r="J3" s="42"/>
      <c r="K3" s="42"/>
      <c r="L3" s="42"/>
      <c r="M3" s="42"/>
      <c r="N3" s="42"/>
      <c r="O3" s="42"/>
      <c r="P3" s="42"/>
    </row>
    <row r="4" spans="1:16" x14ac:dyDescent="0.3">
      <c r="A4" s="42"/>
      <c r="B4" s="109" t="s">
        <v>60</v>
      </c>
      <c r="C4" s="109"/>
      <c r="D4" s="109"/>
      <c r="E4" s="46"/>
      <c r="F4" s="67"/>
      <c r="G4" s="67"/>
      <c r="H4" s="67"/>
      <c r="I4" s="42"/>
      <c r="J4" s="42"/>
      <c r="K4" s="42"/>
      <c r="L4" s="42"/>
      <c r="M4" s="42"/>
      <c r="N4" s="42"/>
      <c r="O4" s="42"/>
      <c r="P4" s="42"/>
    </row>
    <row r="5" spans="1:16" x14ac:dyDescent="0.3">
      <c r="A5" s="150" t="s">
        <v>61</v>
      </c>
      <c r="B5" s="98" t="s">
        <v>62</v>
      </c>
      <c r="C5" s="140" t="s">
        <v>126</v>
      </c>
      <c r="D5" s="140" t="s">
        <v>63</v>
      </c>
      <c r="E5" s="121"/>
      <c r="F5" s="140" t="s">
        <v>64</v>
      </c>
      <c r="G5" s="140" t="s">
        <v>65</v>
      </c>
      <c r="H5" s="140" t="s">
        <v>68</v>
      </c>
      <c r="I5" s="131" t="s">
        <v>66</v>
      </c>
      <c r="J5" s="140" t="s">
        <v>185</v>
      </c>
      <c r="K5" s="99" t="s">
        <v>167</v>
      </c>
      <c r="L5" s="99" t="s">
        <v>164</v>
      </c>
      <c r="M5" s="100" t="s">
        <v>164</v>
      </c>
      <c r="N5" s="100" t="s">
        <v>163</v>
      </c>
      <c r="O5" s="99" t="s">
        <v>167</v>
      </c>
      <c r="P5" s="122" t="s">
        <v>163</v>
      </c>
    </row>
    <row r="6" spans="1:16" ht="24" x14ac:dyDescent="0.3">
      <c r="A6" s="141"/>
      <c r="B6" s="98" t="s">
        <v>69</v>
      </c>
      <c r="C6" s="141"/>
      <c r="D6" s="143"/>
      <c r="E6" s="123" t="s">
        <v>70</v>
      </c>
      <c r="F6" s="143"/>
      <c r="G6" s="143"/>
      <c r="H6" s="147"/>
      <c r="I6" s="131"/>
      <c r="J6" s="147"/>
      <c r="K6" s="125" t="s">
        <v>71</v>
      </c>
      <c r="L6" s="125" t="s">
        <v>71</v>
      </c>
      <c r="M6" s="101" t="s">
        <v>71</v>
      </c>
      <c r="N6" s="101" t="s">
        <v>71</v>
      </c>
      <c r="O6" s="101" t="s">
        <v>71</v>
      </c>
      <c r="P6" s="101" t="s">
        <v>71</v>
      </c>
    </row>
    <row r="7" spans="1:16" x14ac:dyDescent="0.3">
      <c r="A7" s="142"/>
      <c r="B7" s="98" t="s">
        <v>72</v>
      </c>
      <c r="C7" s="142"/>
      <c r="D7" s="144"/>
      <c r="E7" s="124"/>
      <c r="F7" s="144"/>
      <c r="G7" s="144"/>
      <c r="H7" s="148"/>
      <c r="I7" s="131"/>
      <c r="J7" s="148"/>
      <c r="K7" s="125">
        <v>3042</v>
      </c>
      <c r="L7" s="125">
        <v>3043</v>
      </c>
      <c r="M7" s="125">
        <v>3044</v>
      </c>
      <c r="N7" s="125">
        <v>3052</v>
      </c>
      <c r="O7" s="125">
        <v>3045</v>
      </c>
      <c r="P7" s="124">
        <v>3053</v>
      </c>
    </row>
    <row r="8" spans="1:16" x14ac:dyDescent="0.3">
      <c r="A8" s="111">
        <v>1</v>
      </c>
      <c r="B8" s="120" t="s">
        <v>124</v>
      </c>
      <c r="C8" s="60" t="s">
        <v>127</v>
      </c>
      <c r="D8" s="120" t="s">
        <v>12</v>
      </c>
      <c r="E8" s="120"/>
      <c r="F8" s="112">
        <v>0</v>
      </c>
      <c r="G8" s="37">
        <v>0</v>
      </c>
      <c r="H8" s="37"/>
      <c r="I8" s="52">
        <v>0</v>
      </c>
      <c r="J8" s="52">
        <v>0</v>
      </c>
      <c r="K8" s="52">
        <v>0.35000000000000003</v>
      </c>
      <c r="L8" s="52">
        <v>0.47916666666666669</v>
      </c>
      <c r="M8" s="52">
        <v>0.60625000000000007</v>
      </c>
      <c r="N8" s="104">
        <v>0.69513888888888886</v>
      </c>
      <c r="O8" s="52">
        <v>0.7597222222222223</v>
      </c>
      <c r="P8" s="53">
        <v>0.83680555555555547</v>
      </c>
    </row>
    <row r="9" spans="1:16" x14ac:dyDescent="0.3">
      <c r="A9" s="120">
        <f>SUM(A8+1)</f>
        <v>2</v>
      </c>
      <c r="B9" s="37" t="s">
        <v>123</v>
      </c>
      <c r="C9" s="66">
        <v>1394</v>
      </c>
      <c r="D9" s="120" t="s">
        <v>12</v>
      </c>
      <c r="E9" s="120"/>
      <c r="F9" s="54">
        <v>0.5</v>
      </c>
      <c r="G9" s="55">
        <f>SUM(G8,F9)</f>
        <v>0.5</v>
      </c>
      <c r="H9" s="55"/>
      <c r="I9" s="52">
        <v>1.3888888888888889E-3</v>
      </c>
      <c r="J9" s="52">
        <f>SUM(J8,I9)</f>
        <v>1.3888888888888889E-3</v>
      </c>
      <c r="K9" s="52">
        <f>SUM(K8,I9)</f>
        <v>0.35138888888888892</v>
      </c>
      <c r="L9" s="52">
        <f>SUM(L8,I9)</f>
        <v>0.48055555555555557</v>
      </c>
      <c r="M9" s="52">
        <v>0.60763888888888895</v>
      </c>
      <c r="N9" s="52">
        <f>SUM(N8,I9)</f>
        <v>0.69652777777777775</v>
      </c>
      <c r="O9" s="52">
        <f>SUM(O8,I9)</f>
        <v>0.76111111111111118</v>
      </c>
      <c r="P9" s="52">
        <f>SUM(P8,I9)</f>
        <v>0.83819444444444435</v>
      </c>
    </row>
    <row r="10" spans="1:16" x14ac:dyDescent="0.3">
      <c r="A10" s="120">
        <f t="shared" ref="A10:A64" si="0">SUM(A9+1)</f>
        <v>3</v>
      </c>
      <c r="B10" s="37" t="s">
        <v>121</v>
      </c>
      <c r="C10" s="62" t="s">
        <v>128</v>
      </c>
      <c r="D10" s="120" t="s">
        <v>12</v>
      </c>
      <c r="E10" s="120"/>
      <c r="F10" s="54">
        <v>0.5</v>
      </c>
      <c r="G10" s="55">
        <f t="shared" ref="G10:G64" si="1">SUM(G9,F10)</f>
        <v>1</v>
      </c>
      <c r="H10" s="55"/>
      <c r="I10" s="52">
        <v>1.3888888888888889E-3</v>
      </c>
      <c r="J10" s="52">
        <f t="shared" ref="J10:J64" si="2">SUM(J9,I10)</f>
        <v>2.7777777777777779E-3</v>
      </c>
      <c r="K10" s="52">
        <f t="shared" ref="K10:K64" si="3">SUM(K9,I10)</f>
        <v>0.3527777777777778</v>
      </c>
      <c r="L10" s="52">
        <f t="shared" ref="L10:L64" si="4">SUM(L9,I10)</f>
        <v>0.48194444444444445</v>
      </c>
      <c r="M10" s="52">
        <v>0.60902777777777783</v>
      </c>
      <c r="N10" s="52">
        <f t="shared" ref="N10:N64" si="5">SUM(N9,I10)</f>
        <v>0.69791666666666663</v>
      </c>
      <c r="O10" s="52">
        <f t="shared" ref="O10:O64" si="6">SUM(O9,I10)</f>
        <v>0.76250000000000007</v>
      </c>
      <c r="P10" s="52">
        <f t="shared" ref="P10:P64" si="7">SUM(P9,I10)</f>
        <v>0.83958333333333324</v>
      </c>
    </row>
    <row r="11" spans="1:16" x14ac:dyDescent="0.3">
      <c r="A11" s="120">
        <f t="shared" si="0"/>
        <v>4</v>
      </c>
      <c r="B11" s="39" t="s">
        <v>119</v>
      </c>
      <c r="C11" s="60" t="s">
        <v>129</v>
      </c>
      <c r="D11" s="120" t="s">
        <v>12</v>
      </c>
      <c r="E11" s="120"/>
      <c r="F11" s="54">
        <v>0.8</v>
      </c>
      <c r="G11" s="55">
        <f t="shared" si="1"/>
        <v>1.8</v>
      </c>
      <c r="H11" s="55"/>
      <c r="I11" s="52">
        <v>1.3888888888888889E-3</v>
      </c>
      <c r="J11" s="52">
        <f t="shared" si="2"/>
        <v>4.1666666666666666E-3</v>
      </c>
      <c r="K11" s="52">
        <f t="shared" si="3"/>
        <v>0.35416666666666669</v>
      </c>
      <c r="L11" s="52">
        <f t="shared" si="4"/>
        <v>0.48333333333333334</v>
      </c>
      <c r="M11" s="52">
        <v>0.61041666666666672</v>
      </c>
      <c r="N11" s="52">
        <f t="shared" si="5"/>
        <v>0.69930555555555551</v>
      </c>
      <c r="O11" s="52">
        <f t="shared" si="6"/>
        <v>0.76388888888888895</v>
      </c>
      <c r="P11" s="52">
        <f t="shared" si="7"/>
        <v>0.84097222222222212</v>
      </c>
    </row>
    <row r="12" spans="1:16" x14ac:dyDescent="0.3">
      <c r="A12" s="120">
        <f t="shared" si="0"/>
        <v>5</v>
      </c>
      <c r="B12" s="39" t="s">
        <v>117</v>
      </c>
      <c r="C12" s="60" t="s">
        <v>130</v>
      </c>
      <c r="D12" s="120" t="s">
        <v>12</v>
      </c>
      <c r="E12" s="120"/>
      <c r="F12" s="54">
        <v>2.4</v>
      </c>
      <c r="G12" s="55">
        <f t="shared" si="1"/>
        <v>4.2</v>
      </c>
      <c r="H12" s="55"/>
      <c r="I12" s="52">
        <v>2.7777777777777779E-3</v>
      </c>
      <c r="J12" s="52">
        <f t="shared" si="2"/>
        <v>6.9444444444444441E-3</v>
      </c>
      <c r="K12" s="52">
        <f t="shared" si="3"/>
        <v>0.35694444444444445</v>
      </c>
      <c r="L12" s="52">
        <f t="shared" si="4"/>
        <v>0.4861111111111111</v>
      </c>
      <c r="M12" s="52">
        <v>0.61319444444444449</v>
      </c>
      <c r="N12" s="52">
        <f t="shared" si="5"/>
        <v>0.70208333333333328</v>
      </c>
      <c r="O12" s="52">
        <f t="shared" si="6"/>
        <v>0.76666666666666672</v>
      </c>
      <c r="P12" s="52">
        <f t="shared" si="7"/>
        <v>0.84374999999999989</v>
      </c>
    </row>
    <row r="13" spans="1:16" x14ac:dyDescent="0.3">
      <c r="A13" s="120">
        <f t="shared" si="0"/>
        <v>6</v>
      </c>
      <c r="B13" s="37" t="s">
        <v>206</v>
      </c>
      <c r="C13" s="60"/>
      <c r="D13" s="120" t="s">
        <v>10</v>
      </c>
      <c r="E13" s="120"/>
      <c r="F13" s="54">
        <v>4.4000000000000004</v>
      </c>
      <c r="G13" s="55">
        <f t="shared" si="1"/>
        <v>8.6000000000000014</v>
      </c>
      <c r="H13" s="55">
        <v>33</v>
      </c>
      <c r="I13" s="52">
        <v>5.5555555555555558E-3</v>
      </c>
      <c r="J13" s="52">
        <f t="shared" si="2"/>
        <v>1.2500000000000001E-2</v>
      </c>
      <c r="K13" s="52">
        <f t="shared" si="3"/>
        <v>0.36249999999999999</v>
      </c>
      <c r="L13" s="52">
        <f t="shared" si="4"/>
        <v>0.49166666666666664</v>
      </c>
      <c r="M13" s="52">
        <f>SUM(M12,I13)</f>
        <v>0.61875000000000002</v>
      </c>
      <c r="N13" s="52">
        <f t="shared" si="5"/>
        <v>0.70763888888888882</v>
      </c>
      <c r="O13" s="52">
        <f t="shared" si="6"/>
        <v>0.77222222222222225</v>
      </c>
      <c r="P13" s="52">
        <f t="shared" si="7"/>
        <v>0.84930555555555542</v>
      </c>
    </row>
    <row r="14" spans="1:16" x14ac:dyDescent="0.3">
      <c r="A14" s="120">
        <f t="shared" si="0"/>
        <v>7</v>
      </c>
      <c r="B14" s="61" t="s">
        <v>131</v>
      </c>
      <c r="C14" s="60"/>
      <c r="D14" s="120" t="s">
        <v>10</v>
      </c>
      <c r="E14" s="120"/>
      <c r="F14" s="54">
        <v>0.5</v>
      </c>
      <c r="G14" s="55">
        <f t="shared" si="1"/>
        <v>9.1000000000000014</v>
      </c>
      <c r="H14" s="55"/>
      <c r="I14" s="52">
        <v>6.9444444444444447E-4</v>
      </c>
      <c r="J14" s="52">
        <f t="shared" si="2"/>
        <v>1.3194444444444444E-2</v>
      </c>
      <c r="K14" s="52">
        <f t="shared" si="3"/>
        <v>0.36319444444444443</v>
      </c>
      <c r="L14" s="52">
        <f t="shared" si="4"/>
        <v>0.49236111111111108</v>
      </c>
      <c r="M14" s="52">
        <f t="shared" ref="M14:M64" si="8">SUM(M13,I14)</f>
        <v>0.61944444444444446</v>
      </c>
      <c r="N14" s="52">
        <f t="shared" si="5"/>
        <v>0.70833333333333326</v>
      </c>
      <c r="O14" s="52">
        <f t="shared" si="6"/>
        <v>0.7729166666666667</v>
      </c>
      <c r="P14" s="52">
        <f t="shared" si="7"/>
        <v>0.84999999999999987</v>
      </c>
    </row>
    <row r="15" spans="1:16" x14ac:dyDescent="0.3">
      <c r="A15" s="120">
        <f t="shared" si="0"/>
        <v>8</v>
      </c>
      <c r="B15" s="59" t="s">
        <v>132</v>
      </c>
      <c r="C15" s="60" t="s">
        <v>101</v>
      </c>
      <c r="D15" s="120" t="s">
        <v>14</v>
      </c>
      <c r="E15" s="120">
        <v>702</v>
      </c>
      <c r="F15" s="54">
        <v>0.6</v>
      </c>
      <c r="G15" s="55">
        <f t="shared" si="1"/>
        <v>9.7000000000000011</v>
      </c>
      <c r="H15" s="55"/>
      <c r="I15" s="52">
        <v>6.9444444444444447E-4</v>
      </c>
      <c r="J15" s="52">
        <f t="shared" si="2"/>
        <v>1.3888888888888888E-2</v>
      </c>
      <c r="K15" s="52">
        <f t="shared" si="3"/>
        <v>0.36388888888888887</v>
      </c>
      <c r="L15" s="52">
        <f t="shared" si="4"/>
        <v>0.49305555555555552</v>
      </c>
      <c r="M15" s="52">
        <f t="shared" si="8"/>
        <v>0.62013888888888891</v>
      </c>
      <c r="N15" s="52">
        <f t="shared" si="5"/>
        <v>0.7090277777777777</v>
      </c>
      <c r="O15" s="52">
        <f t="shared" si="6"/>
        <v>0.77361111111111114</v>
      </c>
      <c r="P15" s="52">
        <f t="shared" si="7"/>
        <v>0.85069444444444431</v>
      </c>
    </row>
    <row r="16" spans="1:16" ht="27.6" x14ac:dyDescent="0.3">
      <c r="A16" s="120">
        <f t="shared" si="0"/>
        <v>9</v>
      </c>
      <c r="B16" s="59" t="s">
        <v>133</v>
      </c>
      <c r="C16" s="60" t="s">
        <v>134</v>
      </c>
      <c r="D16" s="120" t="s">
        <v>14</v>
      </c>
      <c r="E16" s="120">
        <v>702</v>
      </c>
      <c r="F16" s="54">
        <v>0.8</v>
      </c>
      <c r="G16" s="55">
        <f t="shared" si="1"/>
        <v>10.500000000000002</v>
      </c>
      <c r="H16" s="55"/>
      <c r="I16" s="52">
        <v>1.3888888888888889E-3</v>
      </c>
      <c r="J16" s="52">
        <f t="shared" si="2"/>
        <v>1.5277777777777777E-2</v>
      </c>
      <c r="K16" s="52">
        <f t="shared" si="3"/>
        <v>0.36527777777777776</v>
      </c>
      <c r="L16" s="52">
        <f t="shared" si="4"/>
        <v>0.49444444444444441</v>
      </c>
      <c r="M16" s="52">
        <f t="shared" si="8"/>
        <v>0.62152777777777779</v>
      </c>
      <c r="N16" s="52">
        <f t="shared" si="5"/>
        <v>0.71041666666666659</v>
      </c>
      <c r="O16" s="52">
        <f t="shared" si="6"/>
        <v>0.77500000000000002</v>
      </c>
      <c r="P16" s="52">
        <f t="shared" si="7"/>
        <v>0.85208333333333319</v>
      </c>
    </row>
    <row r="17" spans="1:16" ht="27.6" x14ac:dyDescent="0.3">
      <c r="A17" s="120">
        <f t="shared" si="0"/>
        <v>10</v>
      </c>
      <c r="B17" s="59" t="s">
        <v>135</v>
      </c>
      <c r="C17" s="60" t="s">
        <v>136</v>
      </c>
      <c r="D17" s="120" t="s">
        <v>14</v>
      </c>
      <c r="E17" s="120">
        <v>702</v>
      </c>
      <c r="F17" s="54">
        <v>0.7</v>
      </c>
      <c r="G17" s="55">
        <f t="shared" si="1"/>
        <v>11.200000000000001</v>
      </c>
      <c r="H17" s="55"/>
      <c r="I17" s="52">
        <v>1.3888888888888889E-3</v>
      </c>
      <c r="J17" s="52">
        <f t="shared" si="2"/>
        <v>1.6666666666666666E-2</v>
      </c>
      <c r="K17" s="52">
        <f t="shared" si="3"/>
        <v>0.36666666666666664</v>
      </c>
      <c r="L17" s="52">
        <f t="shared" si="4"/>
        <v>0.49583333333333329</v>
      </c>
      <c r="M17" s="52">
        <f t="shared" si="8"/>
        <v>0.62291666666666667</v>
      </c>
      <c r="N17" s="52">
        <f t="shared" si="5"/>
        <v>0.71180555555555547</v>
      </c>
      <c r="O17" s="52">
        <f t="shared" si="6"/>
        <v>0.77638888888888891</v>
      </c>
      <c r="P17" s="52">
        <f t="shared" si="7"/>
        <v>0.85347222222222208</v>
      </c>
    </row>
    <row r="18" spans="1:16" x14ac:dyDescent="0.3">
      <c r="A18" s="120">
        <f t="shared" si="0"/>
        <v>11</v>
      </c>
      <c r="B18" s="59" t="s">
        <v>137</v>
      </c>
      <c r="C18" s="60" t="s">
        <v>138</v>
      </c>
      <c r="D18" s="120" t="s">
        <v>14</v>
      </c>
      <c r="E18" s="120">
        <v>702</v>
      </c>
      <c r="F18" s="54">
        <v>1.7</v>
      </c>
      <c r="G18" s="55">
        <f t="shared" si="1"/>
        <v>12.9</v>
      </c>
      <c r="H18" s="55"/>
      <c r="I18" s="52">
        <v>1.3888888888888889E-3</v>
      </c>
      <c r="J18" s="52">
        <f t="shared" si="2"/>
        <v>1.8055555555555554E-2</v>
      </c>
      <c r="K18" s="52">
        <f t="shared" si="3"/>
        <v>0.36805555555555552</v>
      </c>
      <c r="L18" s="52">
        <f t="shared" si="4"/>
        <v>0.49722222222222218</v>
      </c>
      <c r="M18" s="52">
        <f t="shared" si="8"/>
        <v>0.62430555555555556</v>
      </c>
      <c r="N18" s="52">
        <f t="shared" si="5"/>
        <v>0.71319444444444435</v>
      </c>
      <c r="O18" s="52">
        <f t="shared" si="6"/>
        <v>0.77777777777777779</v>
      </c>
      <c r="P18" s="52">
        <f t="shared" si="7"/>
        <v>0.85486111111111096</v>
      </c>
    </row>
    <row r="19" spans="1:16" x14ac:dyDescent="0.3">
      <c r="A19" s="120">
        <f t="shared" si="0"/>
        <v>12</v>
      </c>
      <c r="B19" s="59" t="s">
        <v>196</v>
      </c>
      <c r="C19" s="60" t="s">
        <v>139</v>
      </c>
      <c r="D19" s="120" t="s">
        <v>14</v>
      </c>
      <c r="E19" s="120">
        <v>702</v>
      </c>
      <c r="F19" s="54">
        <v>1</v>
      </c>
      <c r="G19" s="55">
        <f t="shared" si="1"/>
        <v>13.9</v>
      </c>
      <c r="H19" s="55"/>
      <c r="I19" s="52">
        <v>1.3888888888888889E-3</v>
      </c>
      <c r="J19" s="52">
        <f t="shared" si="2"/>
        <v>1.9444444444444441E-2</v>
      </c>
      <c r="K19" s="52">
        <f t="shared" si="3"/>
        <v>0.36944444444444441</v>
      </c>
      <c r="L19" s="52">
        <f t="shared" si="4"/>
        <v>0.49861111111111106</v>
      </c>
      <c r="M19" s="52">
        <f t="shared" si="8"/>
        <v>0.62569444444444444</v>
      </c>
      <c r="N19" s="52">
        <f t="shared" si="5"/>
        <v>0.71458333333333324</v>
      </c>
      <c r="O19" s="52">
        <f t="shared" si="6"/>
        <v>0.77916666666666667</v>
      </c>
      <c r="P19" s="52">
        <f t="shared" si="7"/>
        <v>0.85624999999999984</v>
      </c>
    </row>
    <row r="20" spans="1:16" x14ac:dyDescent="0.3">
      <c r="A20" s="120">
        <f t="shared" si="0"/>
        <v>13</v>
      </c>
      <c r="B20" s="120" t="s">
        <v>109</v>
      </c>
      <c r="C20" s="60" t="s">
        <v>140</v>
      </c>
      <c r="D20" s="120" t="s">
        <v>14</v>
      </c>
      <c r="E20" s="120">
        <v>702</v>
      </c>
      <c r="F20" s="54">
        <v>1.6</v>
      </c>
      <c r="G20" s="55">
        <f t="shared" si="1"/>
        <v>15.5</v>
      </c>
      <c r="H20" s="55"/>
      <c r="I20" s="58">
        <v>1.3888888888888889E-3</v>
      </c>
      <c r="J20" s="52">
        <f t="shared" si="2"/>
        <v>2.0833333333333329E-2</v>
      </c>
      <c r="K20" s="52">
        <f t="shared" si="3"/>
        <v>0.37083333333333329</v>
      </c>
      <c r="L20" s="52">
        <f t="shared" si="4"/>
        <v>0.49999999999999994</v>
      </c>
      <c r="M20" s="52">
        <f t="shared" si="8"/>
        <v>0.62708333333333333</v>
      </c>
      <c r="N20" s="52">
        <f t="shared" si="5"/>
        <v>0.71597222222222212</v>
      </c>
      <c r="O20" s="52">
        <f t="shared" si="6"/>
        <v>0.78055555555555556</v>
      </c>
      <c r="P20" s="52">
        <f t="shared" si="7"/>
        <v>0.85763888888888873</v>
      </c>
    </row>
    <row r="21" spans="1:16" x14ac:dyDescent="0.3">
      <c r="A21" s="120">
        <f t="shared" si="0"/>
        <v>14</v>
      </c>
      <c r="B21" s="120" t="s">
        <v>193</v>
      </c>
      <c r="C21" s="62" t="s">
        <v>141</v>
      </c>
      <c r="D21" s="120" t="s">
        <v>14</v>
      </c>
      <c r="E21" s="120">
        <v>702</v>
      </c>
      <c r="F21" s="54">
        <v>1.1000000000000001</v>
      </c>
      <c r="G21" s="55">
        <f t="shared" si="1"/>
        <v>16.600000000000001</v>
      </c>
      <c r="H21" s="55"/>
      <c r="I21" s="58">
        <v>1.3888888888888889E-3</v>
      </c>
      <c r="J21" s="52">
        <f t="shared" si="2"/>
        <v>2.2222222222222216E-2</v>
      </c>
      <c r="K21" s="52">
        <f t="shared" si="3"/>
        <v>0.37222222222222218</v>
      </c>
      <c r="L21" s="52">
        <f t="shared" si="4"/>
        <v>0.50138888888888888</v>
      </c>
      <c r="M21" s="52">
        <f t="shared" si="8"/>
        <v>0.62847222222222221</v>
      </c>
      <c r="N21" s="52">
        <f t="shared" si="5"/>
        <v>0.71736111111111101</v>
      </c>
      <c r="O21" s="52">
        <f t="shared" si="6"/>
        <v>0.78194444444444444</v>
      </c>
      <c r="P21" s="52">
        <f t="shared" si="7"/>
        <v>0.85902777777777761</v>
      </c>
    </row>
    <row r="22" spans="1:16" x14ac:dyDescent="0.3">
      <c r="A22" s="114">
        <f t="shared" si="0"/>
        <v>15</v>
      </c>
      <c r="B22" s="114" t="s">
        <v>170</v>
      </c>
      <c r="C22" s="115" t="s">
        <v>171</v>
      </c>
      <c r="D22" s="114" t="s">
        <v>12</v>
      </c>
      <c r="E22" s="114"/>
      <c r="F22" s="116">
        <v>2.6</v>
      </c>
      <c r="G22" s="55">
        <f t="shared" si="1"/>
        <v>19.200000000000003</v>
      </c>
      <c r="H22" s="117"/>
      <c r="I22" s="118">
        <v>2.0833333333333333E-3</v>
      </c>
      <c r="J22" s="52">
        <f t="shared" si="2"/>
        <v>2.4305555555555549E-2</v>
      </c>
      <c r="K22" s="52">
        <f t="shared" si="3"/>
        <v>0.3743055555555555</v>
      </c>
      <c r="L22" s="52">
        <f t="shared" si="4"/>
        <v>0.50347222222222221</v>
      </c>
      <c r="M22" s="52">
        <f t="shared" si="8"/>
        <v>0.63055555555555554</v>
      </c>
      <c r="N22" s="52">
        <f t="shared" si="5"/>
        <v>0.71944444444444433</v>
      </c>
      <c r="O22" s="52">
        <f t="shared" si="6"/>
        <v>0.78402777777777777</v>
      </c>
      <c r="P22" s="52">
        <f t="shared" si="7"/>
        <v>0.86111111111111094</v>
      </c>
    </row>
    <row r="23" spans="1:16" x14ac:dyDescent="0.3">
      <c r="A23" s="120">
        <f t="shared" si="0"/>
        <v>16</v>
      </c>
      <c r="B23" s="37" t="s">
        <v>142</v>
      </c>
      <c r="C23" s="120">
        <v>91</v>
      </c>
      <c r="D23" s="120" t="s">
        <v>12</v>
      </c>
      <c r="E23" s="120"/>
      <c r="F23" s="54">
        <v>0.4</v>
      </c>
      <c r="G23" s="55">
        <f t="shared" si="1"/>
        <v>19.600000000000001</v>
      </c>
      <c r="H23" s="55"/>
      <c r="I23" s="58">
        <v>6.9444444444444447E-4</v>
      </c>
      <c r="J23" s="52">
        <f t="shared" si="2"/>
        <v>2.4999999999999994E-2</v>
      </c>
      <c r="K23" s="52">
        <f t="shared" si="3"/>
        <v>0.37499999999999994</v>
      </c>
      <c r="L23" s="52">
        <f t="shared" si="4"/>
        <v>0.50416666666666665</v>
      </c>
      <c r="M23" s="52">
        <f t="shared" si="8"/>
        <v>0.63124999999999998</v>
      </c>
      <c r="N23" s="52">
        <f t="shared" si="5"/>
        <v>0.72013888888888877</v>
      </c>
      <c r="O23" s="52">
        <f t="shared" si="6"/>
        <v>0.78472222222222221</v>
      </c>
      <c r="P23" s="52">
        <f t="shared" si="7"/>
        <v>0.86180555555555538</v>
      </c>
    </row>
    <row r="24" spans="1:16" x14ac:dyDescent="0.3">
      <c r="A24" s="120">
        <f t="shared" si="0"/>
        <v>17</v>
      </c>
      <c r="B24" s="120" t="s">
        <v>143</v>
      </c>
      <c r="C24" s="120">
        <v>88</v>
      </c>
      <c r="D24" s="120" t="s">
        <v>12</v>
      </c>
      <c r="E24" s="120"/>
      <c r="F24" s="54">
        <v>1.1000000000000001</v>
      </c>
      <c r="G24" s="55">
        <f t="shared" si="1"/>
        <v>20.700000000000003</v>
      </c>
      <c r="H24" s="55"/>
      <c r="I24" s="58">
        <v>1.3888888888888889E-3</v>
      </c>
      <c r="J24" s="52">
        <f t="shared" si="2"/>
        <v>2.6388888888888882E-2</v>
      </c>
      <c r="K24" s="52">
        <f t="shared" si="3"/>
        <v>0.37638888888888883</v>
      </c>
      <c r="L24" s="52">
        <f t="shared" si="4"/>
        <v>0.50555555555555554</v>
      </c>
      <c r="M24" s="52">
        <f t="shared" si="8"/>
        <v>0.63263888888888886</v>
      </c>
      <c r="N24" s="52">
        <f t="shared" si="5"/>
        <v>0.72152777777777766</v>
      </c>
      <c r="O24" s="52">
        <f t="shared" si="6"/>
        <v>0.78611111111111109</v>
      </c>
      <c r="P24" s="52">
        <f t="shared" si="7"/>
        <v>0.86319444444444426</v>
      </c>
    </row>
    <row r="25" spans="1:16" x14ac:dyDescent="0.3">
      <c r="A25" s="120">
        <f t="shared" si="0"/>
        <v>18</v>
      </c>
      <c r="B25" s="59" t="s">
        <v>197</v>
      </c>
      <c r="C25" s="120">
        <v>246</v>
      </c>
      <c r="D25" s="120" t="s">
        <v>12</v>
      </c>
      <c r="E25" s="120"/>
      <c r="F25" s="54">
        <v>3.2</v>
      </c>
      <c r="G25" s="55">
        <f t="shared" si="1"/>
        <v>23.900000000000002</v>
      </c>
      <c r="H25" s="55">
        <v>48</v>
      </c>
      <c r="I25" s="58">
        <v>2.7777777777777779E-3</v>
      </c>
      <c r="J25" s="52">
        <f t="shared" si="2"/>
        <v>2.916666666666666E-2</v>
      </c>
      <c r="K25" s="52">
        <f t="shared" si="3"/>
        <v>0.3791666666666666</v>
      </c>
      <c r="L25" s="52">
        <f t="shared" si="4"/>
        <v>0.5083333333333333</v>
      </c>
      <c r="M25" s="52">
        <f t="shared" si="8"/>
        <v>0.63541666666666663</v>
      </c>
      <c r="N25" s="52">
        <f t="shared" si="5"/>
        <v>0.72430555555555542</v>
      </c>
      <c r="O25" s="52">
        <f t="shared" si="6"/>
        <v>0.78888888888888886</v>
      </c>
      <c r="P25" s="52">
        <f t="shared" si="7"/>
        <v>0.86597222222222203</v>
      </c>
    </row>
    <row r="26" spans="1:16" x14ac:dyDescent="0.3">
      <c r="A26" s="120">
        <f t="shared" si="0"/>
        <v>19</v>
      </c>
      <c r="B26" s="120" t="s">
        <v>144</v>
      </c>
      <c r="C26" s="62" t="s">
        <v>198</v>
      </c>
      <c r="D26" s="120" t="s">
        <v>12</v>
      </c>
      <c r="E26" s="120"/>
      <c r="F26" s="54">
        <v>0.9</v>
      </c>
      <c r="G26" s="55">
        <f t="shared" si="1"/>
        <v>24.8</v>
      </c>
      <c r="H26" s="55"/>
      <c r="I26" s="58">
        <v>1.3888888888888889E-3</v>
      </c>
      <c r="J26" s="52">
        <f t="shared" si="2"/>
        <v>3.0555555555555548E-2</v>
      </c>
      <c r="K26" s="52">
        <f t="shared" si="3"/>
        <v>0.38055555555555548</v>
      </c>
      <c r="L26" s="52">
        <f t="shared" si="4"/>
        <v>0.50972222222222219</v>
      </c>
      <c r="M26" s="52">
        <f t="shared" si="8"/>
        <v>0.63680555555555551</v>
      </c>
      <c r="N26" s="52">
        <f t="shared" si="5"/>
        <v>0.72569444444444431</v>
      </c>
      <c r="O26" s="52">
        <f t="shared" si="6"/>
        <v>0.79027777777777775</v>
      </c>
      <c r="P26" s="52">
        <f t="shared" si="7"/>
        <v>0.86736111111111092</v>
      </c>
    </row>
    <row r="27" spans="1:16" x14ac:dyDescent="0.3">
      <c r="A27" s="120">
        <f t="shared" si="0"/>
        <v>20</v>
      </c>
      <c r="B27" s="120" t="s">
        <v>105</v>
      </c>
      <c r="C27" s="62" t="s">
        <v>199</v>
      </c>
      <c r="D27" s="120" t="s">
        <v>12</v>
      </c>
      <c r="E27" s="120"/>
      <c r="F27" s="54">
        <v>0.6</v>
      </c>
      <c r="G27" s="55">
        <f t="shared" si="1"/>
        <v>25.400000000000002</v>
      </c>
      <c r="H27" s="55"/>
      <c r="I27" s="58">
        <v>6.9444444444444447E-4</v>
      </c>
      <c r="J27" s="52">
        <f t="shared" si="2"/>
        <v>3.1249999999999993E-2</v>
      </c>
      <c r="K27" s="52">
        <f t="shared" si="3"/>
        <v>0.38124999999999992</v>
      </c>
      <c r="L27" s="52">
        <f t="shared" si="4"/>
        <v>0.51041666666666663</v>
      </c>
      <c r="M27" s="52">
        <f t="shared" si="8"/>
        <v>0.63749999999999996</v>
      </c>
      <c r="N27" s="52">
        <f t="shared" si="5"/>
        <v>0.72638888888888875</v>
      </c>
      <c r="O27" s="52">
        <f t="shared" si="6"/>
        <v>0.79097222222222219</v>
      </c>
      <c r="P27" s="52">
        <f t="shared" si="7"/>
        <v>0.86805555555555536</v>
      </c>
    </row>
    <row r="28" spans="1:16" x14ac:dyDescent="0.3">
      <c r="A28" s="120">
        <f t="shared" si="0"/>
        <v>21</v>
      </c>
      <c r="B28" s="120" t="s">
        <v>145</v>
      </c>
      <c r="C28" s="62" t="s">
        <v>200</v>
      </c>
      <c r="D28" s="120" t="s">
        <v>12</v>
      </c>
      <c r="E28" s="120"/>
      <c r="F28" s="54">
        <v>0.6</v>
      </c>
      <c r="G28" s="55">
        <f t="shared" si="1"/>
        <v>26.000000000000004</v>
      </c>
      <c r="H28" s="55"/>
      <c r="I28" s="58">
        <v>6.9444444444444447E-4</v>
      </c>
      <c r="J28" s="52">
        <f t="shared" si="2"/>
        <v>3.1944444444444435E-2</v>
      </c>
      <c r="K28" s="52">
        <f t="shared" si="3"/>
        <v>0.38194444444444436</v>
      </c>
      <c r="L28" s="52">
        <f t="shared" si="4"/>
        <v>0.51111111111111107</v>
      </c>
      <c r="M28" s="52">
        <f t="shared" si="8"/>
        <v>0.6381944444444444</v>
      </c>
      <c r="N28" s="52">
        <f t="shared" si="5"/>
        <v>0.72708333333333319</v>
      </c>
      <c r="O28" s="52">
        <f t="shared" si="6"/>
        <v>0.79166666666666663</v>
      </c>
      <c r="P28" s="52">
        <f t="shared" si="7"/>
        <v>0.8687499999999998</v>
      </c>
    </row>
    <row r="29" spans="1:16" x14ac:dyDescent="0.3">
      <c r="A29" s="120">
        <f t="shared" si="0"/>
        <v>22</v>
      </c>
      <c r="B29" s="120" t="s">
        <v>146</v>
      </c>
      <c r="C29" s="62" t="s">
        <v>201</v>
      </c>
      <c r="D29" s="120" t="s">
        <v>12</v>
      </c>
      <c r="E29" s="120"/>
      <c r="F29" s="54">
        <v>1.5</v>
      </c>
      <c r="G29" s="55">
        <f t="shared" si="1"/>
        <v>27.500000000000004</v>
      </c>
      <c r="H29" s="55"/>
      <c r="I29" s="58">
        <v>1.3888888888888889E-3</v>
      </c>
      <c r="J29" s="52">
        <f t="shared" si="2"/>
        <v>3.3333333333333326E-2</v>
      </c>
      <c r="K29" s="52">
        <f t="shared" si="3"/>
        <v>0.38333333333333325</v>
      </c>
      <c r="L29" s="52">
        <f t="shared" si="4"/>
        <v>0.51249999999999996</v>
      </c>
      <c r="M29" s="52">
        <f t="shared" si="8"/>
        <v>0.63958333333333328</v>
      </c>
      <c r="N29" s="52">
        <f t="shared" si="5"/>
        <v>0.72847222222222208</v>
      </c>
      <c r="O29" s="52">
        <f t="shared" si="6"/>
        <v>0.79305555555555551</v>
      </c>
      <c r="P29" s="52">
        <f t="shared" si="7"/>
        <v>0.87013888888888868</v>
      </c>
    </row>
    <row r="30" spans="1:16" x14ac:dyDescent="0.3">
      <c r="A30" s="120">
        <f t="shared" si="0"/>
        <v>23</v>
      </c>
      <c r="B30" s="37" t="s">
        <v>102</v>
      </c>
      <c r="C30" s="62" t="s">
        <v>202</v>
      </c>
      <c r="D30" s="120" t="s">
        <v>12</v>
      </c>
      <c r="E30" s="120"/>
      <c r="F30" s="54">
        <v>0.9</v>
      </c>
      <c r="G30" s="55">
        <f t="shared" si="1"/>
        <v>28.400000000000002</v>
      </c>
      <c r="H30" s="55"/>
      <c r="I30" s="58">
        <v>1.3888888888888889E-3</v>
      </c>
      <c r="J30" s="52">
        <f t="shared" si="2"/>
        <v>3.4722222222222217E-2</v>
      </c>
      <c r="K30" s="52">
        <f t="shared" si="3"/>
        <v>0.38472222222222213</v>
      </c>
      <c r="L30" s="52">
        <f t="shared" si="4"/>
        <v>0.51388888888888884</v>
      </c>
      <c r="M30" s="52">
        <f t="shared" si="8"/>
        <v>0.64097222222222217</v>
      </c>
      <c r="N30" s="52">
        <f t="shared" si="5"/>
        <v>0.72986111111111096</v>
      </c>
      <c r="O30" s="52">
        <f t="shared" si="6"/>
        <v>0.7944444444444444</v>
      </c>
      <c r="P30" s="52">
        <f t="shared" si="7"/>
        <v>0.87152777777777757</v>
      </c>
    </row>
    <row r="31" spans="1:16" x14ac:dyDescent="0.3">
      <c r="A31" s="120">
        <f t="shared" si="0"/>
        <v>24</v>
      </c>
      <c r="B31" s="120" t="s">
        <v>203</v>
      </c>
      <c r="C31" s="62" t="s">
        <v>147</v>
      </c>
      <c r="D31" s="120" t="s">
        <v>14</v>
      </c>
      <c r="E31" s="120">
        <v>708</v>
      </c>
      <c r="F31" s="54">
        <v>0.8</v>
      </c>
      <c r="G31" s="55">
        <f t="shared" si="1"/>
        <v>29.200000000000003</v>
      </c>
      <c r="H31" s="55"/>
      <c r="I31" s="58">
        <v>1.3888888888888889E-3</v>
      </c>
      <c r="J31" s="52">
        <f t="shared" si="2"/>
        <v>3.6111111111111108E-2</v>
      </c>
      <c r="K31" s="52">
        <f t="shared" si="3"/>
        <v>0.38611111111111102</v>
      </c>
      <c r="L31" s="52">
        <f t="shared" si="4"/>
        <v>0.51527777777777772</v>
      </c>
      <c r="M31" s="52">
        <f t="shared" si="8"/>
        <v>0.64236111111111105</v>
      </c>
      <c r="N31" s="52">
        <f t="shared" si="5"/>
        <v>0.73124999999999984</v>
      </c>
      <c r="O31" s="52">
        <f t="shared" si="6"/>
        <v>0.79583333333333328</v>
      </c>
      <c r="P31" s="52">
        <f t="shared" si="7"/>
        <v>0.87291666666666645</v>
      </c>
    </row>
    <row r="32" spans="1:16" x14ac:dyDescent="0.3">
      <c r="A32" s="120">
        <f t="shared" si="0"/>
        <v>25</v>
      </c>
      <c r="B32" s="120" t="s">
        <v>210</v>
      </c>
      <c r="C32" s="62" t="s">
        <v>148</v>
      </c>
      <c r="D32" s="120" t="s">
        <v>14</v>
      </c>
      <c r="E32" s="120">
        <v>708</v>
      </c>
      <c r="F32" s="54">
        <v>0.6</v>
      </c>
      <c r="G32" s="55">
        <f t="shared" si="1"/>
        <v>29.800000000000004</v>
      </c>
      <c r="H32" s="55"/>
      <c r="I32" s="58">
        <v>6.9444444444444447E-4</v>
      </c>
      <c r="J32" s="52">
        <f t="shared" si="2"/>
        <v>3.680555555555555E-2</v>
      </c>
      <c r="K32" s="52">
        <f t="shared" si="3"/>
        <v>0.38680555555555546</v>
      </c>
      <c r="L32" s="52">
        <f t="shared" si="4"/>
        <v>0.51597222222222217</v>
      </c>
      <c r="M32" s="52">
        <f t="shared" si="8"/>
        <v>0.64305555555555549</v>
      </c>
      <c r="N32" s="52">
        <f t="shared" si="5"/>
        <v>0.73194444444444429</v>
      </c>
      <c r="O32" s="52">
        <f t="shared" si="6"/>
        <v>0.79652777777777772</v>
      </c>
      <c r="P32" s="52">
        <f t="shared" si="7"/>
        <v>0.87361111111111089</v>
      </c>
    </row>
    <row r="33" spans="1:16" x14ac:dyDescent="0.3">
      <c r="A33" s="120">
        <f t="shared" si="0"/>
        <v>26</v>
      </c>
      <c r="B33" s="37" t="s">
        <v>204</v>
      </c>
      <c r="C33" s="62" t="s">
        <v>160</v>
      </c>
      <c r="D33" s="120" t="s">
        <v>14</v>
      </c>
      <c r="E33" s="120">
        <v>708</v>
      </c>
      <c r="F33" s="54">
        <v>1.2</v>
      </c>
      <c r="G33" s="55">
        <f t="shared" si="1"/>
        <v>31.000000000000004</v>
      </c>
      <c r="H33" s="55"/>
      <c r="I33" s="58">
        <v>1.3888888888888889E-3</v>
      </c>
      <c r="J33" s="52">
        <f t="shared" si="2"/>
        <v>3.8194444444444441E-2</v>
      </c>
      <c r="K33" s="52">
        <f t="shared" si="3"/>
        <v>0.38819444444444434</v>
      </c>
      <c r="L33" s="52">
        <f t="shared" si="4"/>
        <v>0.51736111111111105</v>
      </c>
      <c r="M33" s="52">
        <f t="shared" si="8"/>
        <v>0.64444444444444438</v>
      </c>
      <c r="N33" s="52">
        <f t="shared" si="5"/>
        <v>0.73333333333333317</v>
      </c>
      <c r="O33" s="52">
        <f t="shared" si="6"/>
        <v>0.79791666666666661</v>
      </c>
      <c r="P33" s="52">
        <f t="shared" si="7"/>
        <v>0.87499999999999978</v>
      </c>
    </row>
    <row r="34" spans="1:16" ht="27.6" x14ac:dyDescent="0.3">
      <c r="A34" s="120">
        <f t="shared" si="0"/>
        <v>27</v>
      </c>
      <c r="B34" s="129" t="s">
        <v>214</v>
      </c>
      <c r="C34" s="62" t="s">
        <v>208</v>
      </c>
      <c r="D34" s="120" t="s">
        <v>4</v>
      </c>
      <c r="E34" s="120"/>
      <c r="F34" s="54">
        <v>1.4</v>
      </c>
      <c r="G34" s="55">
        <f t="shared" si="1"/>
        <v>32.400000000000006</v>
      </c>
      <c r="H34" s="55"/>
      <c r="I34" s="52">
        <v>2.0833333333333333E-3</v>
      </c>
      <c r="J34" s="52">
        <f t="shared" si="2"/>
        <v>4.0277777777777773E-2</v>
      </c>
      <c r="K34" s="52">
        <f t="shared" si="3"/>
        <v>0.39027777777777767</v>
      </c>
      <c r="L34" s="52">
        <f t="shared" si="4"/>
        <v>0.51944444444444438</v>
      </c>
      <c r="M34" s="52">
        <f t="shared" si="8"/>
        <v>0.6465277777777777</v>
      </c>
      <c r="N34" s="52">
        <f t="shared" si="5"/>
        <v>0.7354166666666665</v>
      </c>
      <c r="O34" s="52">
        <f t="shared" si="6"/>
        <v>0.79999999999999993</v>
      </c>
      <c r="P34" s="52">
        <f t="shared" si="7"/>
        <v>0.8770833333333331</v>
      </c>
    </row>
    <row r="35" spans="1:16" x14ac:dyDescent="0.3">
      <c r="A35" s="120">
        <f t="shared" si="0"/>
        <v>28</v>
      </c>
      <c r="B35" s="129" t="s">
        <v>213</v>
      </c>
      <c r="C35" s="62" t="s">
        <v>207</v>
      </c>
      <c r="D35" s="120" t="s">
        <v>4</v>
      </c>
      <c r="E35" s="120"/>
      <c r="F35" s="54">
        <v>0.3</v>
      </c>
      <c r="G35" s="55">
        <f t="shared" si="1"/>
        <v>32.700000000000003</v>
      </c>
      <c r="H35" s="55"/>
      <c r="I35" s="58">
        <v>6.9444444444444447E-4</v>
      </c>
      <c r="J35" s="52">
        <f t="shared" si="2"/>
        <v>4.0972222222222215E-2</v>
      </c>
      <c r="K35" s="52">
        <f t="shared" si="3"/>
        <v>0.39097222222222211</v>
      </c>
      <c r="L35" s="52">
        <f t="shared" si="4"/>
        <v>0.52013888888888882</v>
      </c>
      <c r="M35" s="52">
        <f t="shared" si="8"/>
        <v>0.64722222222222214</v>
      </c>
      <c r="N35" s="52">
        <f t="shared" si="5"/>
        <v>0.73611111111111094</v>
      </c>
      <c r="O35" s="52">
        <f t="shared" si="6"/>
        <v>0.80069444444444438</v>
      </c>
      <c r="P35" s="52">
        <f t="shared" si="7"/>
        <v>0.87777777777777755</v>
      </c>
    </row>
    <row r="36" spans="1:16" x14ac:dyDescent="0.3">
      <c r="A36" s="120">
        <f t="shared" si="0"/>
        <v>29</v>
      </c>
      <c r="B36" s="114" t="s">
        <v>215</v>
      </c>
      <c r="C36" s="62" t="s">
        <v>216</v>
      </c>
      <c r="D36" s="120" t="s">
        <v>12</v>
      </c>
      <c r="E36" s="120"/>
      <c r="F36" s="54">
        <v>0.6</v>
      </c>
      <c r="G36" s="55">
        <f t="shared" si="1"/>
        <v>33.300000000000004</v>
      </c>
      <c r="H36" s="55"/>
      <c r="I36" s="58">
        <v>6.9444444444444447E-4</v>
      </c>
      <c r="J36" s="52">
        <f t="shared" si="2"/>
        <v>4.1666666666666657E-2</v>
      </c>
      <c r="K36" s="52">
        <f t="shared" si="3"/>
        <v>0.39166666666666655</v>
      </c>
      <c r="L36" s="52">
        <f t="shared" si="4"/>
        <v>0.52083333333333326</v>
      </c>
      <c r="M36" s="52">
        <f t="shared" si="8"/>
        <v>0.64791666666666659</v>
      </c>
      <c r="N36" s="52">
        <f t="shared" si="5"/>
        <v>0.73680555555555538</v>
      </c>
      <c r="O36" s="52">
        <f t="shared" si="6"/>
        <v>0.80138888888888882</v>
      </c>
      <c r="P36" s="52">
        <f t="shared" si="7"/>
        <v>0.87847222222222199</v>
      </c>
    </row>
    <row r="37" spans="1:16" x14ac:dyDescent="0.3">
      <c r="A37" s="120">
        <f t="shared" si="0"/>
        <v>30</v>
      </c>
      <c r="B37" s="120" t="s">
        <v>149</v>
      </c>
      <c r="C37" s="62" t="s">
        <v>188</v>
      </c>
      <c r="D37" s="120" t="s">
        <v>12</v>
      </c>
      <c r="E37" s="120"/>
      <c r="F37" s="54">
        <v>0.8</v>
      </c>
      <c r="G37" s="55">
        <f t="shared" si="1"/>
        <v>34.1</v>
      </c>
      <c r="H37" s="55"/>
      <c r="I37" s="58">
        <v>1.3888888888888889E-3</v>
      </c>
      <c r="J37" s="52">
        <f t="shared" si="2"/>
        <v>4.3055555555555548E-2</v>
      </c>
      <c r="K37" s="52">
        <f t="shared" si="3"/>
        <v>0.39305555555555544</v>
      </c>
      <c r="L37" s="52">
        <f t="shared" si="4"/>
        <v>0.52222222222222214</v>
      </c>
      <c r="M37" s="52">
        <f t="shared" si="8"/>
        <v>0.64930555555555547</v>
      </c>
      <c r="N37" s="52">
        <f t="shared" si="5"/>
        <v>0.73819444444444426</v>
      </c>
      <c r="O37" s="52">
        <f t="shared" si="6"/>
        <v>0.8027777777777777</v>
      </c>
      <c r="P37" s="52">
        <f t="shared" si="7"/>
        <v>0.87986111111111087</v>
      </c>
    </row>
    <row r="38" spans="1:16" x14ac:dyDescent="0.3">
      <c r="A38" s="120">
        <f t="shared" si="0"/>
        <v>31</v>
      </c>
      <c r="B38" s="120" t="s">
        <v>16</v>
      </c>
      <c r="C38" s="62" t="s">
        <v>189</v>
      </c>
      <c r="D38" s="120" t="s">
        <v>12</v>
      </c>
      <c r="E38" s="120"/>
      <c r="F38" s="54">
        <v>0.4</v>
      </c>
      <c r="G38" s="55">
        <f t="shared" si="1"/>
        <v>34.5</v>
      </c>
      <c r="H38" s="55"/>
      <c r="I38" s="58">
        <v>6.9444444444444447E-4</v>
      </c>
      <c r="J38" s="52">
        <f t="shared" si="2"/>
        <v>4.374999999999999E-2</v>
      </c>
      <c r="K38" s="52">
        <f t="shared" si="3"/>
        <v>0.39374999999999988</v>
      </c>
      <c r="L38" s="52">
        <f t="shared" si="4"/>
        <v>0.52291666666666659</v>
      </c>
      <c r="M38" s="52">
        <f t="shared" si="8"/>
        <v>0.64999999999999991</v>
      </c>
      <c r="N38" s="52">
        <f t="shared" si="5"/>
        <v>0.73888888888888871</v>
      </c>
      <c r="O38" s="52">
        <f t="shared" si="6"/>
        <v>0.80347222222222214</v>
      </c>
      <c r="P38" s="52">
        <f t="shared" si="7"/>
        <v>0.88055555555555531</v>
      </c>
    </row>
    <row r="39" spans="1:16" x14ac:dyDescent="0.3">
      <c r="A39" s="120">
        <f t="shared" si="0"/>
        <v>32</v>
      </c>
      <c r="B39" s="114" t="s">
        <v>219</v>
      </c>
      <c r="C39" s="62" t="s">
        <v>217</v>
      </c>
      <c r="D39" s="120" t="s">
        <v>4</v>
      </c>
      <c r="E39" s="120"/>
      <c r="F39" s="54">
        <v>0.8</v>
      </c>
      <c r="G39" s="55">
        <f t="shared" si="1"/>
        <v>35.299999999999997</v>
      </c>
      <c r="H39" s="55"/>
      <c r="I39" s="58">
        <v>1.3888888888888889E-3</v>
      </c>
      <c r="J39" s="52">
        <f t="shared" si="2"/>
        <v>4.5138888888888881E-2</v>
      </c>
      <c r="K39" s="52">
        <f t="shared" si="3"/>
        <v>0.39513888888888876</v>
      </c>
      <c r="L39" s="52">
        <f t="shared" si="4"/>
        <v>0.52430555555555547</v>
      </c>
      <c r="M39" s="52">
        <f t="shared" si="8"/>
        <v>0.6513888888888888</v>
      </c>
      <c r="N39" s="52">
        <f t="shared" si="5"/>
        <v>0.74027777777777759</v>
      </c>
      <c r="O39" s="52">
        <f t="shared" si="6"/>
        <v>0.80486111111111103</v>
      </c>
      <c r="P39" s="52">
        <f t="shared" si="7"/>
        <v>0.8819444444444442</v>
      </c>
    </row>
    <row r="40" spans="1:16" x14ac:dyDescent="0.3">
      <c r="A40" s="120">
        <f t="shared" si="0"/>
        <v>33</v>
      </c>
      <c r="B40" s="130" t="s">
        <v>211</v>
      </c>
      <c r="C40" s="62" t="s">
        <v>218</v>
      </c>
      <c r="D40" s="120" t="s">
        <v>12</v>
      </c>
      <c r="E40" s="120"/>
      <c r="F40" s="54">
        <v>0.4</v>
      </c>
      <c r="G40" s="55">
        <f t="shared" si="1"/>
        <v>35.699999999999996</v>
      </c>
      <c r="H40" s="55"/>
      <c r="I40" s="58">
        <v>6.9444444444444447E-4</v>
      </c>
      <c r="J40" s="52">
        <f t="shared" si="2"/>
        <v>4.5833333333333323E-2</v>
      </c>
      <c r="K40" s="52">
        <f t="shared" si="3"/>
        <v>0.3958333333333332</v>
      </c>
      <c r="L40" s="52">
        <f t="shared" si="4"/>
        <v>0.52499999999999991</v>
      </c>
      <c r="M40" s="52">
        <f t="shared" si="8"/>
        <v>0.65208333333333324</v>
      </c>
      <c r="N40" s="52">
        <f t="shared" si="5"/>
        <v>0.74097222222222203</v>
      </c>
      <c r="O40" s="52">
        <f t="shared" si="6"/>
        <v>0.80555555555555547</v>
      </c>
      <c r="P40" s="52">
        <f t="shared" si="7"/>
        <v>0.88263888888888864</v>
      </c>
    </row>
    <row r="41" spans="1:16" x14ac:dyDescent="0.3">
      <c r="A41" s="120">
        <f t="shared" si="0"/>
        <v>34</v>
      </c>
      <c r="B41" s="61" t="s">
        <v>150</v>
      </c>
      <c r="C41" s="62" t="s">
        <v>101</v>
      </c>
      <c r="D41" s="120" t="s">
        <v>4</v>
      </c>
      <c r="E41" s="120"/>
      <c r="F41" s="54">
        <v>0.6</v>
      </c>
      <c r="G41" s="55">
        <f t="shared" si="1"/>
        <v>36.299999999999997</v>
      </c>
      <c r="H41" s="55"/>
      <c r="I41" s="58">
        <v>6.9444444444444447E-4</v>
      </c>
      <c r="J41" s="52">
        <f t="shared" si="2"/>
        <v>4.6527777777777765E-2</v>
      </c>
      <c r="K41" s="52">
        <f t="shared" si="3"/>
        <v>0.39652777777777765</v>
      </c>
      <c r="L41" s="52">
        <f t="shared" si="4"/>
        <v>0.52569444444444435</v>
      </c>
      <c r="M41" s="52">
        <f t="shared" si="8"/>
        <v>0.65277777777777768</v>
      </c>
      <c r="N41" s="52">
        <f t="shared" si="5"/>
        <v>0.74166666666666647</v>
      </c>
      <c r="O41" s="52">
        <f t="shared" si="6"/>
        <v>0.80624999999999991</v>
      </c>
      <c r="P41" s="52">
        <f t="shared" si="7"/>
        <v>0.88333333333333308</v>
      </c>
    </row>
    <row r="42" spans="1:16" x14ac:dyDescent="0.3">
      <c r="A42" s="120">
        <f t="shared" si="0"/>
        <v>35</v>
      </c>
      <c r="B42" s="59" t="s">
        <v>97</v>
      </c>
      <c r="C42" s="60" t="s">
        <v>98</v>
      </c>
      <c r="D42" s="120" t="s">
        <v>4</v>
      </c>
      <c r="E42" s="120"/>
      <c r="F42" s="54">
        <v>2.1</v>
      </c>
      <c r="G42" s="55">
        <f t="shared" si="1"/>
        <v>38.4</v>
      </c>
      <c r="H42" s="55"/>
      <c r="I42" s="58">
        <v>2.0833333333333333E-3</v>
      </c>
      <c r="J42" s="52">
        <f t="shared" si="2"/>
        <v>4.8611111111111098E-2</v>
      </c>
      <c r="K42" s="52">
        <f t="shared" si="3"/>
        <v>0.39861111111111097</v>
      </c>
      <c r="L42" s="52">
        <f t="shared" si="4"/>
        <v>0.52777777777777768</v>
      </c>
      <c r="M42" s="52">
        <f t="shared" si="8"/>
        <v>0.65486111111111101</v>
      </c>
      <c r="N42" s="52">
        <f t="shared" si="5"/>
        <v>0.7437499999999998</v>
      </c>
      <c r="O42" s="52">
        <f t="shared" si="6"/>
        <v>0.80833333333333324</v>
      </c>
      <c r="P42" s="52">
        <f t="shared" si="7"/>
        <v>0.88541666666666641</v>
      </c>
    </row>
    <row r="43" spans="1:16" x14ac:dyDescent="0.3">
      <c r="A43" s="120">
        <f t="shared" si="0"/>
        <v>36</v>
      </c>
      <c r="B43" s="59" t="s">
        <v>95</v>
      </c>
      <c r="C43" s="60" t="s">
        <v>96</v>
      </c>
      <c r="D43" s="120" t="s">
        <v>4</v>
      </c>
      <c r="E43" s="120"/>
      <c r="F43" s="54">
        <v>0.5</v>
      </c>
      <c r="G43" s="55">
        <f t="shared" si="1"/>
        <v>38.9</v>
      </c>
      <c r="H43" s="55"/>
      <c r="I43" s="58">
        <v>6.9444444444444447E-4</v>
      </c>
      <c r="J43" s="52">
        <f t="shared" si="2"/>
        <v>4.930555555555554E-2</v>
      </c>
      <c r="K43" s="52">
        <f t="shared" si="3"/>
        <v>0.39930555555555541</v>
      </c>
      <c r="L43" s="52">
        <f t="shared" si="4"/>
        <v>0.52847222222222212</v>
      </c>
      <c r="M43" s="52">
        <f t="shared" si="8"/>
        <v>0.65555555555555545</v>
      </c>
      <c r="N43" s="52">
        <f t="shared" si="5"/>
        <v>0.74444444444444424</v>
      </c>
      <c r="O43" s="52">
        <f t="shared" si="6"/>
        <v>0.80902777777777768</v>
      </c>
      <c r="P43" s="52">
        <f t="shared" si="7"/>
        <v>0.88611111111111085</v>
      </c>
    </row>
    <row r="44" spans="1:16" x14ac:dyDescent="0.3">
      <c r="A44" s="120">
        <f t="shared" si="0"/>
        <v>37</v>
      </c>
      <c r="B44" s="59" t="s">
        <v>93</v>
      </c>
      <c r="C44" s="60" t="s">
        <v>94</v>
      </c>
      <c r="D44" s="120" t="s">
        <v>4</v>
      </c>
      <c r="E44" s="120"/>
      <c r="F44" s="54">
        <v>1.5</v>
      </c>
      <c r="G44" s="55">
        <f t="shared" si="1"/>
        <v>40.4</v>
      </c>
      <c r="H44" s="55"/>
      <c r="I44" s="58">
        <v>2.0833333333333333E-3</v>
      </c>
      <c r="J44" s="52">
        <f t="shared" si="2"/>
        <v>5.1388888888888873E-2</v>
      </c>
      <c r="K44" s="52">
        <f t="shared" si="3"/>
        <v>0.40138888888888874</v>
      </c>
      <c r="L44" s="52">
        <f t="shared" si="4"/>
        <v>0.53055555555555545</v>
      </c>
      <c r="M44" s="52">
        <f t="shared" si="8"/>
        <v>0.65763888888888877</v>
      </c>
      <c r="N44" s="52">
        <f t="shared" si="5"/>
        <v>0.74652777777777757</v>
      </c>
      <c r="O44" s="52">
        <f t="shared" si="6"/>
        <v>0.81111111111111101</v>
      </c>
      <c r="P44" s="52">
        <f t="shared" si="7"/>
        <v>0.88819444444444418</v>
      </c>
    </row>
    <row r="45" spans="1:16" x14ac:dyDescent="0.3">
      <c r="A45" s="120">
        <f t="shared" si="0"/>
        <v>38</v>
      </c>
      <c r="B45" s="120" t="s">
        <v>151</v>
      </c>
      <c r="C45" s="37">
        <v>417</v>
      </c>
      <c r="D45" s="120" t="s">
        <v>12</v>
      </c>
      <c r="E45" s="120"/>
      <c r="F45" s="54">
        <v>1.5</v>
      </c>
      <c r="G45" s="55">
        <f t="shared" si="1"/>
        <v>41.9</v>
      </c>
      <c r="H45" s="55"/>
      <c r="I45" s="58">
        <v>1.3888888888888889E-3</v>
      </c>
      <c r="J45" s="52">
        <f t="shared" si="2"/>
        <v>5.2777777777777764E-2</v>
      </c>
      <c r="K45" s="52">
        <f t="shared" si="3"/>
        <v>0.40277777777777762</v>
      </c>
      <c r="L45" s="52">
        <f t="shared" si="4"/>
        <v>0.53194444444444433</v>
      </c>
      <c r="M45" s="52">
        <f t="shared" si="8"/>
        <v>0.65902777777777766</v>
      </c>
      <c r="N45" s="52">
        <f t="shared" si="5"/>
        <v>0.74791666666666645</v>
      </c>
      <c r="O45" s="52">
        <f t="shared" si="6"/>
        <v>0.81249999999999989</v>
      </c>
      <c r="P45" s="52">
        <f t="shared" si="7"/>
        <v>0.88958333333333306</v>
      </c>
    </row>
    <row r="46" spans="1:16" x14ac:dyDescent="0.3">
      <c r="A46" s="120">
        <f t="shared" si="0"/>
        <v>39</v>
      </c>
      <c r="B46" s="120" t="s">
        <v>152</v>
      </c>
      <c r="C46" s="37">
        <v>419</v>
      </c>
      <c r="D46" s="120" t="s">
        <v>12</v>
      </c>
      <c r="E46" s="120"/>
      <c r="F46" s="54">
        <v>1</v>
      </c>
      <c r="G46" s="55">
        <f t="shared" si="1"/>
        <v>42.9</v>
      </c>
      <c r="H46" s="55"/>
      <c r="I46" s="58">
        <v>1.3888888888888889E-3</v>
      </c>
      <c r="J46" s="52">
        <f t="shared" si="2"/>
        <v>5.4166666666666655E-2</v>
      </c>
      <c r="K46" s="52">
        <f t="shared" si="3"/>
        <v>0.40416666666666651</v>
      </c>
      <c r="L46" s="52">
        <f t="shared" si="4"/>
        <v>0.53333333333333321</v>
      </c>
      <c r="M46" s="52">
        <f t="shared" si="8"/>
        <v>0.66041666666666654</v>
      </c>
      <c r="N46" s="52">
        <f t="shared" si="5"/>
        <v>0.74930555555555534</v>
      </c>
      <c r="O46" s="52">
        <f t="shared" si="6"/>
        <v>0.81388888888888877</v>
      </c>
      <c r="P46" s="52">
        <f t="shared" si="7"/>
        <v>0.89097222222222194</v>
      </c>
    </row>
    <row r="47" spans="1:16" x14ac:dyDescent="0.3">
      <c r="A47" s="120">
        <f t="shared" si="0"/>
        <v>40</v>
      </c>
      <c r="B47" s="59" t="s">
        <v>153</v>
      </c>
      <c r="C47" s="37">
        <v>415</v>
      </c>
      <c r="D47" s="120" t="s">
        <v>12</v>
      </c>
      <c r="E47" s="120"/>
      <c r="F47" s="120">
        <v>1.7</v>
      </c>
      <c r="G47" s="55">
        <f t="shared" si="1"/>
        <v>44.6</v>
      </c>
      <c r="H47" s="55"/>
      <c r="I47" s="58">
        <v>2.0833333333333333E-3</v>
      </c>
      <c r="J47" s="52">
        <f t="shared" si="2"/>
        <v>5.6249999999999988E-2</v>
      </c>
      <c r="K47" s="52">
        <f t="shared" si="3"/>
        <v>0.40624999999999983</v>
      </c>
      <c r="L47" s="52">
        <f t="shared" si="4"/>
        <v>0.53541666666666654</v>
      </c>
      <c r="M47" s="52">
        <f t="shared" si="8"/>
        <v>0.66249999999999987</v>
      </c>
      <c r="N47" s="52">
        <f t="shared" si="5"/>
        <v>0.75138888888888866</v>
      </c>
      <c r="O47" s="52">
        <f t="shared" si="6"/>
        <v>0.8159722222222221</v>
      </c>
      <c r="P47" s="52">
        <f t="shared" si="7"/>
        <v>0.89305555555555527</v>
      </c>
    </row>
    <row r="48" spans="1:16" x14ac:dyDescent="0.3">
      <c r="A48" s="120">
        <f t="shared" si="0"/>
        <v>41</v>
      </c>
      <c r="B48" s="59" t="s">
        <v>89</v>
      </c>
      <c r="C48" s="60" t="s">
        <v>154</v>
      </c>
      <c r="D48" s="120" t="s">
        <v>12</v>
      </c>
      <c r="E48" s="120"/>
      <c r="F48" s="54">
        <v>2.2000000000000002</v>
      </c>
      <c r="G48" s="55">
        <f t="shared" si="1"/>
        <v>46.800000000000004</v>
      </c>
      <c r="H48" s="55"/>
      <c r="I48" s="58">
        <v>2.0833333333333333E-3</v>
      </c>
      <c r="J48" s="52">
        <f t="shared" si="2"/>
        <v>5.833333333333332E-2</v>
      </c>
      <c r="K48" s="52">
        <f t="shared" si="3"/>
        <v>0.40833333333333316</v>
      </c>
      <c r="L48" s="52">
        <f t="shared" si="4"/>
        <v>0.53749999999999987</v>
      </c>
      <c r="M48" s="52">
        <f t="shared" si="8"/>
        <v>0.66458333333333319</v>
      </c>
      <c r="N48" s="52">
        <f t="shared" si="5"/>
        <v>0.75347222222222199</v>
      </c>
      <c r="O48" s="52">
        <f t="shared" si="6"/>
        <v>0.81805555555555542</v>
      </c>
      <c r="P48" s="52">
        <f t="shared" si="7"/>
        <v>0.8951388888888886</v>
      </c>
    </row>
    <row r="49" spans="1:16" x14ac:dyDescent="0.3">
      <c r="A49" s="120">
        <f t="shared" si="0"/>
        <v>42</v>
      </c>
      <c r="B49" s="59" t="s">
        <v>87</v>
      </c>
      <c r="C49" s="60" t="s">
        <v>88</v>
      </c>
      <c r="D49" s="120" t="s">
        <v>12</v>
      </c>
      <c r="E49" s="120"/>
      <c r="F49" s="54">
        <v>0.6</v>
      </c>
      <c r="G49" s="55">
        <f t="shared" si="1"/>
        <v>47.400000000000006</v>
      </c>
      <c r="H49" s="55"/>
      <c r="I49" s="58">
        <v>6.9444444444444447E-4</v>
      </c>
      <c r="J49" s="52">
        <f t="shared" si="2"/>
        <v>5.9027777777777762E-2</v>
      </c>
      <c r="K49" s="52">
        <f t="shared" si="3"/>
        <v>0.4090277777777776</v>
      </c>
      <c r="L49" s="52">
        <f t="shared" si="4"/>
        <v>0.53819444444444431</v>
      </c>
      <c r="M49" s="52">
        <f t="shared" si="8"/>
        <v>0.66527777777777763</v>
      </c>
      <c r="N49" s="52">
        <f t="shared" si="5"/>
        <v>0.75416666666666643</v>
      </c>
      <c r="O49" s="52">
        <f t="shared" si="6"/>
        <v>0.81874999999999987</v>
      </c>
      <c r="P49" s="52">
        <f t="shared" si="7"/>
        <v>0.89583333333333304</v>
      </c>
    </row>
    <row r="50" spans="1:16" x14ac:dyDescent="0.3">
      <c r="A50" s="120">
        <f t="shared" si="0"/>
        <v>43</v>
      </c>
      <c r="B50" s="59" t="s">
        <v>86</v>
      </c>
      <c r="C50" s="60" t="s">
        <v>155</v>
      </c>
      <c r="D50" s="120" t="s">
        <v>12</v>
      </c>
      <c r="E50" s="120"/>
      <c r="F50" s="54">
        <v>2</v>
      </c>
      <c r="G50" s="55">
        <f t="shared" si="1"/>
        <v>49.400000000000006</v>
      </c>
      <c r="H50" s="55"/>
      <c r="I50" s="58">
        <v>1.3888888888888889E-3</v>
      </c>
      <c r="J50" s="52">
        <f t="shared" si="2"/>
        <v>6.0416666666666653E-2</v>
      </c>
      <c r="K50" s="52">
        <f t="shared" si="3"/>
        <v>0.41041666666666649</v>
      </c>
      <c r="L50" s="52">
        <f t="shared" si="4"/>
        <v>0.53958333333333319</v>
      </c>
      <c r="M50" s="52">
        <f t="shared" si="8"/>
        <v>0.66666666666666652</v>
      </c>
      <c r="N50" s="52">
        <f t="shared" si="5"/>
        <v>0.75555555555555531</v>
      </c>
      <c r="O50" s="52">
        <f t="shared" si="6"/>
        <v>0.82013888888888875</v>
      </c>
      <c r="P50" s="52">
        <f t="shared" si="7"/>
        <v>0.89722222222222192</v>
      </c>
    </row>
    <row r="51" spans="1:16" x14ac:dyDescent="0.3">
      <c r="A51" s="120">
        <f t="shared" si="0"/>
        <v>44</v>
      </c>
      <c r="B51" s="59" t="s">
        <v>85</v>
      </c>
      <c r="C51" s="60" t="s">
        <v>156</v>
      </c>
      <c r="D51" s="120" t="s">
        <v>12</v>
      </c>
      <c r="E51" s="120"/>
      <c r="F51" s="54">
        <v>1</v>
      </c>
      <c r="G51" s="55">
        <f t="shared" si="1"/>
        <v>50.400000000000006</v>
      </c>
      <c r="H51" s="55"/>
      <c r="I51" s="58">
        <v>1.3888888888888889E-3</v>
      </c>
      <c r="J51" s="52">
        <f t="shared" si="2"/>
        <v>6.1805555555555544E-2</v>
      </c>
      <c r="K51" s="52">
        <f t="shared" si="3"/>
        <v>0.41180555555555537</v>
      </c>
      <c r="L51" s="52">
        <f t="shared" si="4"/>
        <v>0.54097222222222208</v>
      </c>
      <c r="M51" s="52">
        <f t="shared" si="8"/>
        <v>0.6680555555555554</v>
      </c>
      <c r="N51" s="52">
        <f t="shared" si="5"/>
        <v>0.7569444444444442</v>
      </c>
      <c r="O51" s="52">
        <f t="shared" si="6"/>
        <v>0.82152777777777763</v>
      </c>
      <c r="P51" s="52">
        <f t="shared" si="7"/>
        <v>0.89861111111111081</v>
      </c>
    </row>
    <row r="52" spans="1:16" x14ac:dyDescent="0.3">
      <c r="A52" s="120">
        <f t="shared" si="0"/>
        <v>45</v>
      </c>
      <c r="B52" s="59" t="s">
        <v>84</v>
      </c>
      <c r="C52" s="60" t="s">
        <v>157</v>
      </c>
      <c r="D52" s="120" t="s">
        <v>12</v>
      </c>
      <c r="E52" s="120"/>
      <c r="F52" s="54">
        <v>1.1000000000000001</v>
      </c>
      <c r="G52" s="55">
        <f t="shared" si="1"/>
        <v>51.500000000000007</v>
      </c>
      <c r="H52" s="55"/>
      <c r="I52" s="58">
        <v>1.3888888888888889E-3</v>
      </c>
      <c r="J52" s="52">
        <f t="shared" si="2"/>
        <v>6.3194444444444428E-2</v>
      </c>
      <c r="K52" s="52">
        <f t="shared" si="3"/>
        <v>0.41319444444444425</v>
      </c>
      <c r="L52" s="52">
        <f t="shared" si="4"/>
        <v>0.54236111111111096</v>
      </c>
      <c r="M52" s="52">
        <f t="shared" si="8"/>
        <v>0.66944444444444429</v>
      </c>
      <c r="N52" s="52">
        <f t="shared" si="5"/>
        <v>0.75833333333333308</v>
      </c>
      <c r="O52" s="52">
        <f t="shared" si="6"/>
        <v>0.82291666666666652</v>
      </c>
      <c r="P52" s="52">
        <f t="shared" si="7"/>
        <v>0.89999999999999969</v>
      </c>
    </row>
    <row r="53" spans="1:16" x14ac:dyDescent="0.3">
      <c r="A53" s="120">
        <f t="shared" si="0"/>
        <v>46</v>
      </c>
      <c r="B53" s="59" t="s">
        <v>83</v>
      </c>
      <c r="C53" s="60"/>
      <c r="D53" s="120" t="s">
        <v>4</v>
      </c>
      <c r="E53" s="120"/>
      <c r="F53" s="54">
        <v>1.8</v>
      </c>
      <c r="G53" s="55">
        <f t="shared" si="1"/>
        <v>53.300000000000004</v>
      </c>
      <c r="H53" s="55"/>
      <c r="I53" s="58">
        <v>1.3888888888888889E-3</v>
      </c>
      <c r="J53" s="52">
        <f t="shared" si="2"/>
        <v>6.4583333333333312E-2</v>
      </c>
      <c r="K53" s="52">
        <f t="shared" si="3"/>
        <v>0.41458333333333314</v>
      </c>
      <c r="L53" s="52">
        <f t="shared" si="4"/>
        <v>0.54374999999999984</v>
      </c>
      <c r="M53" s="52">
        <f t="shared" si="8"/>
        <v>0.67083333333333317</v>
      </c>
      <c r="N53" s="52">
        <f t="shared" si="5"/>
        <v>0.75972222222222197</v>
      </c>
      <c r="O53" s="52">
        <f t="shared" si="6"/>
        <v>0.8243055555555554</v>
      </c>
      <c r="P53" s="52">
        <f t="shared" si="7"/>
        <v>0.90138888888888857</v>
      </c>
    </row>
    <row r="54" spans="1:16" x14ac:dyDescent="0.3">
      <c r="A54" s="120">
        <f t="shared" si="0"/>
        <v>47</v>
      </c>
      <c r="B54" s="59" t="s">
        <v>82</v>
      </c>
      <c r="C54" s="60"/>
      <c r="D54" s="120" t="s">
        <v>4</v>
      </c>
      <c r="E54" s="120"/>
      <c r="F54" s="54">
        <v>0.7</v>
      </c>
      <c r="G54" s="55">
        <f t="shared" si="1"/>
        <v>54.000000000000007</v>
      </c>
      <c r="H54" s="55"/>
      <c r="I54" s="58">
        <v>6.9444444444444447E-4</v>
      </c>
      <c r="J54" s="52">
        <f t="shared" si="2"/>
        <v>6.5277777777777754E-2</v>
      </c>
      <c r="K54" s="52">
        <f t="shared" si="3"/>
        <v>0.41527777777777758</v>
      </c>
      <c r="L54" s="52">
        <f t="shared" si="4"/>
        <v>0.54444444444444429</v>
      </c>
      <c r="M54" s="52">
        <f t="shared" si="8"/>
        <v>0.67152777777777761</v>
      </c>
      <c r="N54" s="52">
        <f t="shared" si="5"/>
        <v>0.76041666666666641</v>
      </c>
      <c r="O54" s="52">
        <f t="shared" si="6"/>
        <v>0.82499999999999984</v>
      </c>
      <c r="P54" s="52">
        <f t="shared" si="7"/>
        <v>0.90208333333333302</v>
      </c>
    </row>
    <row r="55" spans="1:16" x14ac:dyDescent="0.3">
      <c r="A55" s="120">
        <f t="shared" si="0"/>
        <v>48</v>
      </c>
      <c r="B55" s="59" t="s">
        <v>81</v>
      </c>
      <c r="C55" s="60"/>
      <c r="D55" s="120" t="s">
        <v>4</v>
      </c>
      <c r="E55" s="120"/>
      <c r="F55" s="54">
        <v>0.7</v>
      </c>
      <c r="G55" s="55">
        <f t="shared" si="1"/>
        <v>54.70000000000001</v>
      </c>
      <c r="H55" s="55"/>
      <c r="I55" s="58">
        <v>6.9444444444444447E-4</v>
      </c>
      <c r="J55" s="52">
        <f t="shared" si="2"/>
        <v>6.5972222222222196E-2</v>
      </c>
      <c r="K55" s="52">
        <f t="shared" si="3"/>
        <v>0.41597222222222202</v>
      </c>
      <c r="L55" s="52">
        <f t="shared" si="4"/>
        <v>0.54513888888888873</v>
      </c>
      <c r="M55" s="52">
        <f t="shared" si="8"/>
        <v>0.67222222222222205</v>
      </c>
      <c r="N55" s="52">
        <f t="shared" si="5"/>
        <v>0.76111111111111085</v>
      </c>
      <c r="O55" s="52">
        <f t="shared" si="6"/>
        <v>0.82569444444444429</v>
      </c>
      <c r="P55" s="52">
        <f t="shared" si="7"/>
        <v>0.90277777777777746</v>
      </c>
    </row>
    <row r="56" spans="1:16" x14ac:dyDescent="0.3">
      <c r="A56" s="120">
        <f t="shared" si="0"/>
        <v>49</v>
      </c>
      <c r="B56" s="59" t="s">
        <v>80</v>
      </c>
      <c r="C56" s="60"/>
      <c r="D56" s="120" t="s">
        <v>4</v>
      </c>
      <c r="E56" s="120"/>
      <c r="F56" s="54">
        <v>0.9</v>
      </c>
      <c r="G56" s="55">
        <f t="shared" si="1"/>
        <v>55.600000000000009</v>
      </c>
      <c r="H56" s="55"/>
      <c r="I56" s="58">
        <v>1.3888888888888889E-3</v>
      </c>
      <c r="J56" s="52">
        <f t="shared" si="2"/>
        <v>6.736111111111108E-2</v>
      </c>
      <c r="K56" s="52">
        <f t="shared" si="3"/>
        <v>0.41736111111111091</v>
      </c>
      <c r="L56" s="52">
        <f t="shared" si="4"/>
        <v>0.54652777777777761</v>
      </c>
      <c r="M56" s="52">
        <f t="shared" si="8"/>
        <v>0.67361111111111094</v>
      </c>
      <c r="N56" s="52">
        <f t="shared" si="5"/>
        <v>0.76249999999999973</v>
      </c>
      <c r="O56" s="52">
        <f t="shared" si="6"/>
        <v>0.82708333333333317</v>
      </c>
      <c r="P56" s="52">
        <f t="shared" si="7"/>
        <v>0.90416666666666634</v>
      </c>
    </row>
    <row r="57" spans="1:16" x14ac:dyDescent="0.3">
      <c r="A57" s="120">
        <f t="shared" si="0"/>
        <v>50</v>
      </c>
      <c r="B57" s="57" t="s">
        <v>158</v>
      </c>
      <c r="C57" s="120">
        <v>60</v>
      </c>
      <c r="D57" s="120" t="s">
        <v>12</v>
      </c>
      <c r="E57" s="120"/>
      <c r="F57" s="54">
        <v>1.1000000000000001</v>
      </c>
      <c r="G57" s="55">
        <f t="shared" si="1"/>
        <v>56.70000000000001</v>
      </c>
      <c r="H57" s="55"/>
      <c r="I57" s="58">
        <v>1.3888888888888889E-3</v>
      </c>
      <c r="J57" s="52">
        <f t="shared" si="2"/>
        <v>6.8749999999999964E-2</v>
      </c>
      <c r="K57" s="52">
        <f t="shared" si="3"/>
        <v>0.41874999999999979</v>
      </c>
      <c r="L57" s="52">
        <f t="shared" si="4"/>
        <v>0.5479166666666665</v>
      </c>
      <c r="M57" s="52">
        <f t="shared" si="8"/>
        <v>0.67499999999999982</v>
      </c>
      <c r="N57" s="52">
        <f t="shared" si="5"/>
        <v>0.76388888888888862</v>
      </c>
      <c r="O57" s="52">
        <f t="shared" si="6"/>
        <v>0.82847222222222205</v>
      </c>
      <c r="P57" s="52">
        <f t="shared" si="7"/>
        <v>0.90555555555555522</v>
      </c>
    </row>
    <row r="58" spans="1:16" x14ac:dyDescent="0.3">
      <c r="A58" s="120">
        <f t="shared" si="0"/>
        <v>51</v>
      </c>
      <c r="B58" s="120" t="s">
        <v>78</v>
      </c>
      <c r="C58" s="60" t="s">
        <v>159</v>
      </c>
      <c r="D58" s="120" t="s">
        <v>12</v>
      </c>
      <c r="E58" s="120"/>
      <c r="F58" s="54">
        <v>0.9</v>
      </c>
      <c r="G58" s="55">
        <f t="shared" si="1"/>
        <v>57.600000000000009</v>
      </c>
      <c r="H58" s="55"/>
      <c r="I58" s="58">
        <v>1.3888888888888889E-3</v>
      </c>
      <c r="J58" s="52">
        <f t="shared" si="2"/>
        <v>7.0138888888888848E-2</v>
      </c>
      <c r="K58" s="52">
        <f t="shared" si="3"/>
        <v>0.42013888888888867</v>
      </c>
      <c r="L58" s="52">
        <f t="shared" si="4"/>
        <v>0.54930555555555538</v>
      </c>
      <c r="M58" s="52">
        <f t="shared" si="8"/>
        <v>0.67638888888888871</v>
      </c>
      <c r="N58" s="52">
        <f t="shared" si="5"/>
        <v>0.7652777777777775</v>
      </c>
      <c r="O58" s="52">
        <f t="shared" si="6"/>
        <v>0.82986111111111094</v>
      </c>
      <c r="P58" s="52">
        <f t="shared" si="7"/>
        <v>0.90694444444444411</v>
      </c>
    </row>
    <row r="59" spans="1:16" x14ac:dyDescent="0.3">
      <c r="A59" s="120">
        <f t="shared" si="0"/>
        <v>52</v>
      </c>
      <c r="B59" s="120" t="s">
        <v>77</v>
      </c>
      <c r="C59" s="60" t="s">
        <v>147</v>
      </c>
      <c r="D59" s="120" t="s">
        <v>14</v>
      </c>
      <c r="E59" s="120">
        <v>703</v>
      </c>
      <c r="F59" s="54">
        <v>2.4</v>
      </c>
      <c r="G59" s="55">
        <f t="shared" si="1"/>
        <v>60.000000000000007</v>
      </c>
      <c r="H59" s="55"/>
      <c r="I59" s="58">
        <v>2.0833333333333333E-3</v>
      </c>
      <c r="J59" s="52">
        <f t="shared" si="2"/>
        <v>7.2222222222222188E-2</v>
      </c>
      <c r="K59" s="52">
        <f t="shared" si="3"/>
        <v>0.422222222222222</v>
      </c>
      <c r="L59" s="52">
        <f t="shared" si="4"/>
        <v>0.55138888888888871</v>
      </c>
      <c r="M59" s="52">
        <f t="shared" si="8"/>
        <v>0.67847222222222203</v>
      </c>
      <c r="N59" s="52">
        <f t="shared" si="5"/>
        <v>0.76736111111111083</v>
      </c>
      <c r="O59" s="52">
        <f t="shared" si="6"/>
        <v>0.83194444444444426</v>
      </c>
      <c r="P59" s="52">
        <f t="shared" si="7"/>
        <v>0.90902777777777743</v>
      </c>
    </row>
    <row r="60" spans="1:16" x14ac:dyDescent="0.3">
      <c r="A60" s="120">
        <f t="shared" si="0"/>
        <v>53</v>
      </c>
      <c r="B60" s="120" t="s">
        <v>76</v>
      </c>
      <c r="C60" s="63" t="s">
        <v>148</v>
      </c>
      <c r="D60" s="64" t="s">
        <v>14</v>
      </c>
      <c r="E60" s="64">
        <v>703</v>
      </c>
      <c r="F60" s="65">
        <v>2.1</v>
      </c>
      <c r="G60" s="55">
        <f t="shared" si="1"/>
        <v>62.100000000000009</v>
      </c>
      <c r="H60" s="55"/>
      <c r="I60" s="58">
        <v>2.0833333333333333E-3</v>
      </c>
      <c r="J60" s="52">
        <f t="shared" si="2"/>
        <v>7.4305555555555527E-2</v>
      </c>
      <c r="K60" s="52">
        <f t="shared" si="3"/>
        <v>0.42430555555555532</v>
      </c>
      <c r="L60" s="52">
        <f t="shared" si="4"/>
        <v>0.55347222222222203</v>
      </c>
      <c r="M60" s="52">
        <f t="shared" si="8"/>
        <v>0.68055555555555536</v>
      </c>
      <c r="N60" s="52">
        <f t="shared" si="5"/>
        <v>0.76944444444444415</v>
      </c>
      <c r="O60" s="52">
        <f t="shared" si="6"/>
        <v>0.83402777777777759</v>
      </c>
      <c r="P60" s="52">
        <f t="shared" si="7"/>
        <v>0.91111111111111076</v>
      </c>
    </row>
    <row r="61" spans="1:16" x14ac:dyDescent="0.3">
      <c r="A61" s="120">
        <f t="shared" si="0"/>
        <v>54</v>
      </c>
      <c r="B61" s="120" t="s">
        <v>75</v>
      </c>
      <c r="C61" s="60" t="s">
        <v>160</v>
      </c>
      <c r="D61" s="120" t="s">
        <v>14</v>
      </c>
      <c r="E61" s="120">
        <v>703</v>
      </c>
      <c r="F61" s="54">
        <v>2.7</v>
      </c>
      <c r="G61" s="55">
        <f t="shared" si="1"/>
        <v>64.800000000000011</v>
      </c>
      <c r="H61" s="55"/>
      <c r="I61" s="58">
        <v>2.0833333333333333E-3</v>
      </c>
      <c r="J61" s="52">
        <f t="shared" si="2"/>
        <v>7.6388888888888867E-2</v>
      </c>
      <c r="K61" s="52">
        <f t="shared" si="3"/>
        <v>0.42638888888888865</v>
      </c>
      <c r="L61" s="52">
        <f t="shared" si="4"/>
        <v>0.55555555555555536</v>
      </c>
      <c r="M61" s="52">
        <f t="shared" si="8"/>
        <v>0.68263888888888868</v>
      </c>
      <c r="N61" s="52">
        <f t="shared" si="5"/>
        <v>0.77152777777777748</v>
      </c>
      <c r="O61" s="52">
        <f t="shared" si="6"/>
        <v>0.83611111111111092</v>
      </c>
      <c r="P61" s="52">
        <f t="shared" si="7"/>
        <v>0.91319444444444409</v>
      </c>
    </row>
    <row r="62" spans="1:16" ht="27.6" x14ac:dyDescent="0.3">
      <c r="A62" s="120">
        <f t="shared" si="0"/>
        <v>55</v>
      </c>
      <c r="B62" s="37" t="s">
        <v>161</v>
      </c>
      <c r="C62" s="60"/>
      <c r="D62" s="120" t="s">
        <v>4</v>
      </c>
      <c r="E62" s="120"/>
      <c r="F62" s="54">
        <v>2.9</v>
      </c>
      <c r="G62" s="55">
        <f t="shared" si="1"/>
        <v>67.700000000000017</v>
      </c>
      <c r="H62" s="55"/>
      <c r="I62" s="52">
        <v>3.472222222222222E-3</v>
      </c>
      <c r="J62" s="52">
        <f t="shared" si="2"/>
        <v>7.9861111111111091E-2</v>
      </c>
      <c r="K62" s="52">
        <f t="shared" si="3"/>
        <v>0.42986111111111086</v>
      </c>
      <c r="L62" s="52">
        <f t="shared" si="4"/>
        <v>0.55902777777777757</v>
      </c>
      <c r="M62" s="52">
        <f t="shared" si="8"/>
        <v>0.68611111111111089</v>
      </c>
      <c r="N62" s="52">
        <f t="shared" si="5"/>
        <v>0.77499999999999969</v>
      </c>
      <c r="O62" s="52">
        <f t="shared" si="6"/>
        <v>0.83958333333333313</v>
      </c>
      <c r="P62" s="52">
        <f t="shared" si="7"/>
        <v>0.9166666666666663</v>
      </c>
    </row>
    <row r="63" spans="1:16" x14ac:dyDescent="0.3">
      <c r="A63" s="120">
        <f t="shared" si="0"/>
        <v>56</v>
      </c>
      <c r="B63" s="37" t="s">
        <v>5</v>
      </c>
      <c r="C63" s="60"/>
      <c r="D63" s="120" t="s">
        <v>4</v>
      </c>
      <c r="E63" s="120"/>
      <c r="F63" s="54">
        <v>1.2</v>
      </c>
      <c r="G63" s="55">
        <f t="shared" si="1"/>
        <v>68.90000000000002</v>
      </c>
      <c r="H63" s="55"/>
      <c r="I63" s="58">
        <v>1.3888888888888889E-3</v>
      </c>
      <c r="J63" s="52">
        <f t="shared" si="2"/>
        <v>8.1249999999999975E-2</v>
      </c>
      <c r="K63" s="52">
        <f t="shared" si="3"/>
        <v>0.43124999999999974</v>
      </c>
      <c r="L63" s="52">
        <f t="shared" si="4"/>
        <v>0.56041666666666645</v>
      </c>
      <c r="M63" s="52">
        <f t="shared" si="8"/>
        <v>0.68749999999999978</v>
      </c>
      <c r="N63" s="52">
        <f t="shared" si="5"/>
        <v>0.77638888888888857</v>
      </c>
      <c r="O63" s="52">
        <f t="shared" si="6"/>
        <v>0.84097222222222201</v>
      </c>
      <c r="P63" s="52">
        <f t="shared" si="7"/>
        <v>0.91805555555555518</v>
      </c>
    </row>
    <row r="64" spans="1:16" x14ac:dyDescent="0.3">
      <c r="A64" s="120">
        <f t="shared" si="0"/>
        <v>57</v>
      </c>
      <c r="B64" s="37" t="s">
        <v>73</v>
      </c>
      <c r="C64" s="60"/>
      <c r="D64" s="120" t="s">
        <v>8</v>
      </c>
      <c r="E64" s="120"/>
      <c r="F64" s="54">
        <v>1.7</v>
      </c>
      <c r="G64" s="55">
        <f t="shared" si="1"/>
        <v>70.600000000000023</v>
      </c>
      <c r="H64" s="55"/>
      <c r="I64" s="58">
        <v>2.0833333333333333E-3</v>
      </c>
      <c r="J64" s="52">
        <f t="shared" si="2"/>
        <v>8.3333333333333315E-2</v>
      </c>
      <c r="K64" s="52">
        <f t="shared" si="3"/>
        <v>0.43333333333333307</v>
      </c>
      <c r="L64" s="52">
        <f t="shared" si="4"/>
        <v>0.56249999999999978</v>
      </c>
      <c r="M64" s="52">
        <f t="shared" si="8"/>
        <v>0.6895833333333331</v>
      </c>
      <c r="N64" s="52">
        <f t="shared" si="5"/>
        <v>0.7784722222222219</v>
      </c>
      <c r="O64" s="52">
        <f t="shared" si="6"/>
        <v>0.84305555555555534</v>
      </c>
      <c r="P64" s="52">
        <f t="shared" si="7"/>
        <v>0.92013888888888851</v>
      </c>
    </row>
    <row r="65" spans="1:16" x14ac:dyDescent="0.3">
      <c r="A65" s="149" t="s">
        <v>187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</row>
    <row r="66" spans="1:16" x14ac:dyDescent="0.3">
      <c r="A66" s="134" t="s">
        <v>18</v>
      </c>
      <c r="B66" s="134"/>
      <c r="C66" s="42"/>
      <c r="D66" s="42"/>
      <c r="E66" s="42"/>
      <c r="F66" s="108" t="s">
        <v>19</v>
      </c>
      <c r="G66" s="108"/>
      <c r="H66" s="108"/>
      <c r="I66" s="42"/>
      <c r="J66" s="42"/>
      <c r="K66" s="42"/>
      <c r="L66" s="42"/>
      <c r="M66" s="42"/>
      <c r="N66" s="42"/>
      <c r="O66" s="41"/>
      <c r="P66" s="41"/>
    </row>
    <row r="67" spans="1:16" x14ac:dyDescent="0.3">
      <c r="A67" s="106" t="s">
        <v>176</v>
      </c>
      <c r="B67" s="46"/>
      <c r="C67" s="48"/>
      <c r="D67" s="48"/>
      <c r="E67" s="48"/>
      <c r="F67" s="41" t="s">
        <v>180</v>
      </c>
      <c r="G67" s="41"/>
      <c r="H67" s="41"/>
      <c r="I67" s="113"/>
      <c r="J67" s="135" t="s">
        <v>175</v>
      </c>
      <c r="K67" s="135"/>
      <c r="L67" s="135"/>
      <c r="M67" s="135"/>
      <c r="N67" s="135"/>
      <c r="O67" s="41"/>
      <c r="P67" s="41"/>
    </row>
    <row r="68" spans="1:16" x14ac:dyDescent="0.3">
      <c r="A68" s="106" t="s">
        <v>177</v>
      </c>
      <c r="B68" s="42"/>
      <c r="C68" s="48"/>
      <c r="D68" s="48"/>
      <c r="E68" s="48"/>
      <c r="F68" s="41" t="s">
        <v>181</v>
      </c>
      <c r="G68" s="41"/>
      <c r="H68" s="41"/>
      <c r="I68" s="126"/>
      <c r="J68" s="135"/>
      <c r="K68" s="135"/>
      <c r="L68" s="135"/>
      <c r="M68" s="135"/>
      <c r="N68" s="135"/>
      <c r="O68" s="42"/>
      <c r="P68" s="42"/>
    </row>
    <row r="69" spans="1:16" x14ac:dyDescent="0.3">
      <c r="A69" s="42" t="s">
        <v>178</v>
      </c>
      <c r="B69" s="42"/>
      <c r="C69" s="42"/>
      <c r="D69" s="42"/>
      <c r="E69" s="42"/>
      <c r="F69" s="41" t="s">
        <v>162</v>
      </c>
      <c r="G69" s="41"/>
      <c r="H69" s="41"/>
      <c r="I69" s="126"/>
      <c r="J69" s="136"/>
      <c r="K69" s="136"/>
      <c r="L69" s="136"/>
      <c r="M69" s="136"/>
      <c r="N69" s="136"/>
      <c r="O69" s="41"/>
      <c r="P69" s="41"/>
    </row>
    <row r="70" spans="1:16" x14ac:dyDescent="0.3">
      <c r="A70" s="67" t="s">
        <v>186</v>
      </c>
      <c r="B70" s="41"/>
      <c r="C70" s="42"/>
      <c r="D70" s="42"/>
      <c r="E70" s="41"/>
      <c r="F70" s="41" t="s">
        <v>182</v>
      </c>
      <c r="G70" s="41"/>
      <c r="H70" s="41"/>
      <c r="I70" s="126"/>
      <c r="J70" s="136"/>
      <c r="K70" s="136"/>
      <c r="L70" s="136"/>
      <c r="M70" s="136"/>
      <c r="N70" s="136"/>
      <c r="O70" s="41"/>
      <c r="P70" s="41"/>
    </row>
    <row r="71" spans="1:16" x14ac:dyDescent="0.3">
      <c r="A71" s="97" t="s">
        <v>166</v>
      </c>
      <c r="B71" s="97"/>
      <c r="C71" s="97"/>
      <c r="D71" s="97"/>
      <c r="E71" s="41"/>
      <c r="F71" s="41" t="s">
        <v>183</v>
      </c>
      <c r="G71" s="41"/>
      <c r="H71" s="41"/>
      <c r="I71" s="126"/>
      <c r="J71" s="126"/>
      <c r="K71" s="126"/>
      <c r="L71" s="126"/>
      <c r="M71" s="126"/>
      <c r="N71" s="41"/>
      <c r="O71" s="41"/>
      <c r="P71" s="41"/>
    </row>
    <row r="72" spans="1:16" x14ac:dyDescent="0.3">
      <c r="A72" s="41" t="s">
        <v>165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x14ac:dyDescent="0.3">
      <c r="A73" s="41"/>
      <c r="B73" s="41"/>
      <c r="C73" s="41"/>
      <c r="D73" s="41"/>
      <c r="E73" s="41"/>
      <c r="F73" s="41"/>
      <c r="G73" s="41"/>
      <c r="H73" s="41"/>
      <c r="I73" s="102"/>
      <c r="J73" s="102"/>
      <c r="K73" s="41"/>
      <c r="L73" s="41"/>
      <c r="M73" s="41"/>
      <c r="N73" s="41"/>
      <c r="O73" s="41"/>
      <c r="P73" s="41"/>
    </row>
    <row r="74" spans="1:16" x14ac:dyDescent="0.3">
      <c r="A74" s="67" t="s">
        <v>174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x14ac:dyDescent="0.3">
      <c r="A75" s="41" t="s">
        <v>179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</sheetData>
  <mergeCells count="11">
    <mergeCell ref="I5:I7"/>
    <mergeCell ref="J5:J7"/>
    <mergeCell ref="A65:P65"/>
    <mergeCell ref="A66:B66"/>
    <mergeCell ref="J67:N70"/>
    <mergeCell ref="A5:A7"/>
    <mergeCell ref="C5:C7"/>
    <mergeCell ref="D5:D7"/>
    <mergeCell ref="F5:F7"/>
    <mergeCell ref="G5:G7"/>
    <mergeCell ref="H5:H7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Q48"/>
  <sheetViews>
    <sheetView topLeftCell="I1" workbookViewId="0">
      <selection activeCell="AB19" sqref="AB19"/>
    </sheetView>
  </sheetViews>
  <sheetFormatPr defaultRowHeight="14.4" x14ac:dyDescent="0.3"/>
  <cols>
    <col min="6" max="6" width="3.88671875" bestFit="1" customWidth="1"/>
    <col min="7" max="8" width="3.44140625" bestFit="1" customWidth="1"/>
    <col min="9" max="9" width="2.5546875" bestFit="1" customWidth="1"/>
    <col min="10" max="10" width="6.88671875" bestFit="1" customWidth="1"/>
    <col min="11" max="11" width="7.77734375" bestFit="1" customWidth="1"/>
    <col min="12" max="12" width="29.88671875" customWidth="1"/>
    <col min="13" max="15" width="4.21875" bestFit="1" customWidth="1"/>
    <col min="16" max="16" width="5" bestFit="1" customWidth="1"/>
    <col min="17" max="18" width="3.44140625" bestFit="1" customWidth="1"/>
    <col min="19" max="19" width="4.5546875" bestFit="1" customWidth="1"/>
    <col min="20" max="20" width="4" customWidth="1"/>
    <col min="23" max="23" width="4.21875" customWidth="1"/>
    <col min="37" max="37" width="9.33203125" customWidth="1"/>
  </cols>
  <sheetData>
    <row r="2" spans="2:43" ht="15.6" x14ac:dyDescent="0.3">
      <c r="L2" s="2"/>
      <c r="AB2" s="45"/>
      <c r="AC2" s="87"/>
      <c r="AD2" s="74"/>
      <c r="AE2" s="74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2:43" ht="15.6" x14ac:dyDescent="0.3">
      <c r="L3" s="2"/>
      <c r="AB3" s="45"/>
      <c r="AC3" s="87"/>
      <c r="AD3" s="74"/>
      <c r="AE3" s="74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</row>
    <row r="4" spans="2:43" ht="15.6" x14ac:dyDescent="0.3">
      <c r="L4" s="2"/>
      <c r="AB4" s="45"/>
      <c r="AC4" s="87"/>
      <c r="AD4" s="74"/>
      <c r="AE4" s="74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</row>
    <row r="5" spans="2:43" ht="24" x14ac:dyDescent="0.3">
      <c r="C5" s="3" t="s">
        <v>20</v>
      </c>
      <c r="D5" s="3" t="s">
        <v>20</v>
      </c>
      <c r="E5" s="3" t="s">
        <v>20</v>
      </c>
      <c r="F5" s="3" t="s">
        <v>0</v>
      </c>
      <c r="G5" s="3" t="s">
        <v>1</v>
      </c>
      <c r="H5" s="3" t="s">
        <v>2</v>
      </c>
      <c r="I5" s="3" t="s">
        <v>3</v>
      </c>
      <c r="J5" s="3" t="s">
        <v>21</v>
      </c>
      <c r="K5" s="3" t="s">
        <v>22</v>
      </c>
      <c r="L5" s="3" t="s">
        <v>23</v>
      </c>
      <c r="M5" s="3" t="s">
        <v>20</v>
      </c>
      <c r="N5" s="3" t="s">
        <v>20</v>
      </c>
      <c r="O5" s="3" t="s">
        <v>20</v>
      </c>
      <c r="P5" s="3" t="s">
        <v>0</v>
      </c>
      <c r="Q5" s="3" t="s">
        <v>1</v>
      </c>
      <c r="R5" s="3" t="s">
        <v>2</v>
      </c>
      <c r="T5" s="4"/>
      <c r="U5" t="s">
        <v>0</v>
      </c>
      <c r="V5" t="s">
        <v>1</v>
      </c>
      <c r="X5" s="159" t="s">
        <v>24</v>
      </c>
      <c r="Y5" s="159"/>
      <c r="Z5" s="159"/>
      <c r="AB5" s="45"/>
      <c r="AC5" s="87"/>
      <c r="AD5" s="74"/>
      <c r="AE5" s="74"/>
      <c r="AF5" s="72">
        <v>4.1666666666666666E-3</v>
      </c>
      <c r="AG5" s="72">
        <v>0.1111111111111111</v>
      </c>
      <c r="AH5" s="72">
        <v>2.0833333333333332E-2</v>
      </c>
      <c r="AI5" s="69"/>
      <c r="AJ5" s="69"/>
      <c r="AK5" s="72">
        <v>1.0416666666666666E-2</v>
      </c>
      <c r="AL5" s="94">
        <v>0.16666666666666666</v>
      </c>
      <c r="AM5" s="72">
        <v>1.3888888888888888E-2</v>
      </c>
      <c r="AN5" s="69"/>
      <c r="AO5" s="69"/>
      <c r="AP5" s="72">
        <v>1.3888888888888888E-2</v>
      </c>
      <c r="AQ5" s="68"/>
    </row>
    <row r="6" spans="2:43" ht="15.6" x14ac:dyDescent="0.3">
      <c r="B6" s="5">
        <v>0</v>
      </c>
      <c r="C6" s="6">
        <v>0.1875</v>
      </c>
      <c r="D6" s="6">
        <v>0.52083333333333337</v>
      </c>
      <c r="E6" s="6">
        <v>0.85416666666666663</v>
      </c>
      <c r="F6" s="7">
        <v>0</v>
      </c>
      <c r="G6" s="7">
        <v>0</v>
      </c>
      <c r="H6" s="7"/>
      <c r="I6" s="7">
        <v>1</v>
      </c>
      <c r="J6" s="7" t="s">
        <v>8</v>
      </c>
      <c r="K6" s="7"/>
      <c r="L6" s="7" t="s">
        <v>25</v>
      </c>
      <c r="M6" s="6">
        <v>0.30902777777777779</v>
      </c>
      <c r="N6" s="6">
        <v>0.64236111111111105</v>
      </c>
      <c r="O6" s="6">
        <v>0.97569444444444453</v>
      </c>
      <c r="P6" s="7">
        <v>1.7</v>
      </c>
      <c r="Q6" s="7">
        <f>SUM(Q7+P6)</f>
        <v>45.2</v>
      </c>
      <c r="R6" s="7"/>
      <c r="S6" s="8">
        <v>2.7777777777777779E-3</v>
      </c>
      <c r="T6" s="4"/>
      <c r="U6" s="7">
        <v>0</v>
      </c>
      <c r="V6" s="7">
        <v>0</v>
      </c>
      <c r="X6" s="9">
        <v>0</v>
      </c>
      <c r="Y6" s="8">
        <v>0</v>
      </c>
      <c r="Z6" s="8">
        <v>0</v>
      </c>
      <c r="AB6" s="77">
        <v>0.27291666666666664</v>
      </c>
      <c r="AC6" s="88">
        <v>0</v>
      </c>
      <c r="AD6" s="33">
        <f>SUM(AB6-AF$7)</f>
        <v>0.27291666666666664</v>
      </c>
      <c r="AE6" s="34">
        <f>SUM(AD6-AF$6)</f>
        <v>0.26111111111111107</v>
      </c>
      <c r="AF6" s="73">
        <v>1.1805555555555555E-2</v>
      </c>
      <c r="AG6" s="34">
        <f ca="1">SUM(AE6+AG$6)</f>
        <v>0.62916666666666665</v>
      </c>
      <c r="AH6" s="83">
        <v>0.5625</v>
      </c>
      <c r="AI6" s="71">
        <f>SUM(AH6-AH$6)</f>
        <v>0</v>
      </c>
      <c r="AJ6" s="68"/>
      <c r="AK6" s="83">
        <v>0.37222222222222207</v>
      </c>
      <c r="AL6" s="71" t="e">
        <f ca="1">SUM(#REF!+AL$6)</f>
        <v>#REF!</v>
      </c>
      <c r="AM6" s="83">
        <v>0.69513888888888875</v>
      </c>
      <c r="AN6" s="71">
        <f>SUM(AM6+AM$6)</f>
        <v>1.3902777777777775</v>
      </c>
      <c r="AO6" s="68"/>
      <c r="AP6" s="34">
        <f ca="1">SUM(AN6+AP$6)</f>
        <v>2.1131944444444439</v>
      </c>
      <c r="AQ6" s="69"/>
    </row>
    <row r="7" spans="2:43" ht="15.6" x14ac:dyDescent="0.3">
      <c r="B7" s="5">
        <v>2.7777777777777779E-3</v>
      </c>
      <c r="C7" s="6">
        <v>0.19027777777777777</v>
      </c>
      <c r="D7" s="6">
        <v>0.52361111111111114</v>
      </c>
      <c r="E7" s="6">
        <v>0.8569444444444444</v>
      </c>
      <c r="F7" s="7">
        <v>1.7</v>
      </c>
      <c r="G7" s="7">
        <f>SUM(F6+F7)</f>
        <v>1.7</v>
      </c>
      <c r="H7" s="7"/>
      <c r="I7" s="7">
        <v>2</v>
      </c>
      <c r="J7" s="7" t="s">
        <v>4</v>
      </c>
      <c r="K7" s="7"/>
      <c r="L7" s="7" t="s">
        <v>26</v>
      </c>
      <c r="M7" s="6">
        <v>0.30624999999999997</v>
      </c>
      <c r="N7" s="6">
        <v>0.63958333333333328</v>
      </c>
      <c r="O7" s="6">
        <v>0.97291666666666676</v>
      </c>
      <c r="P7" s="10">
        <v>1.1000000000000001</v>
      </c>
      <c r="Q7" s="7">
        <v>43.5</v>
      </c>
      <c r="R7" s="7"/>
      <c r="S7" s="8">
        <v>1.3888888888888889E-3</v>
      </c>
      <c r="T7" s="4"/>
      <c r="U7" s="7">
        <v>1.7</v>
      </c>
      <c r="V7" s="7">
        <f>SUM(U6+U7)</f>
        <v>1.7</v>
      </c>
      <c r="X7" s="9">
        <v>1.7</v>
      </c>
      <c r="Y7" s="8">
        <v>2.0833333333333333E-3</v>
      </c>
      <c r="Z7" s="11">
        <f>SUM(Z6+Y7)</f>
        <v>2.0833333333333333E-3</v>
      </c>
      <c r="AB7" s="77">
        <v>0.27499999999999997</v>
      </c>
      <c r="AC7" s="88">
        <v>2.0833333333333333E-3</v>
      </c>
      <c r="AD7" s="33">
        <f>SUM(AB7-AF$7)</f>
        <v>0.27499999999999997</v>
      </c>
      <c r="AE7" s="34">
        <f t="shared" ref="AE7:AE40" si="0">SUM(AD7-AF$6)</f>
        <v>0.2631944444444444</v>
      </c>
      <c r="AF7" s="68"/>
      <c r="AG7" s="34">
        <f t="shared" ref="AG7:AG40" ca="1" si="1">SUM(AE7+AG$6)</f>
        <v>0.63124999999999987</v>
      </c>
      <c r="AH7" s="83">
        <v>0.56458333333333333</v>
      </c>
      <c r="AI7" s="71">
        <f t="shared" ref="AI7:AI40" si="2">SUM(AH7-AH$6)</f>
        <v>2.0833333333333259E-3</v>
      </c>
      <c r="AJ7" s="68"/>
      <c r="AK7" s="83">
        <v>0.37013888888888874</v>
      </c>
      <c r="AL7" s="71" t="e">
        <f ca="1">SUM(#REF!+AL$6)</f>
        <v>#REF!</v>
      </c>
      <c r="AM7" s="83">
        <v>0.69305555555555542</v>
      </c>
      <c r="AN7" s="71">
        <f t="shared" ref="AN7:AN41" si="3">SUM(AM7+AM$6)</f>
        <v>1.3881944444444443</v>
      </c>
      <c r="AO7" s="68"/>
      <c r="AP7" s="34">
        <f t="shared" ref="AP7:AP40" ca="1" si="4">SUM(AN7+AP$6)</f>
        <v>2.1111111111111107</v>
      </c>
      <c r="AQ7" s="69"/>
    </row>
    <row r="8" spans="2:43" ht="24" x14ac:dyDescent="0.3">
      <c r="B8" s="5">
        <v>1.3888888888888889E-3</v>
      </c>
      <c r="C8" s="6">
        <v>0.19166666666666665</v>
      </c>
      <c r="D8" s="6">
        <v>0.52500000000000002</v>
      </c>
      <c r="E8" s="6">
        <v>0.85833333333333339</v>
      </c>
      <c r="F8" s="7">
        <v>1.3</v>
      </c>
      <c r="G8" s="7">
        <f>SUM(F7+F8)</f>
        <v>3</v>
      </c>
      <c r="H8" s="7"/>
      <c r="I8" s="7">
        <v>3</v>
      </c>
      <c r="J8" s="7" t="s">
        <v>4</v>
      </c>
      <c r="K8" s="7"/>
      <c r="L8" s="7" t="s">
        <v>27</v>
      </c>
      <c r="M8" s="7" t="s">
        <v>6</v>
      </c>
      <c r="N8" s="7" t="s">
        <v>6</v>
      </c>
      <c r="O8" s="7" t="s">
        <v>6</v>
      </c>
      <c r="P8" s="7" t="s">
        <v>6</v>
      </c>
      <c r="Q8" s="7" t="s">
        <v>6</v>
      </c>
      <c r="R8" s="7" t="s">
        <v>6</v>
      </c>
      <c r="S8" s="8" t="s">
        <v>6</v>
      </c>
      <c r="T8" s="4"/>
      <c r="U8" s="7">
        <v>1.3</v>
      </c>
      <c r="V8" s="7">
        <f>SUM(U7+U8)</f>
        <v>3</v>
      </c>
      <c r="X8" s="9">
        <v>0.9</v>
      </c>
      <c r="Y8" s="8">
        <v>1.3888888888888889E-3</v>
      </c>
      <c r="Z8" s="11">
        <f>SUM(Z7+Y8)</f>
        <v>3.472222222222222E-3</v>
      </c>
      <c r="AB8" s="77">
        <v>0.27638888888888885</v>
      </c>
      <c r="AC8" s="89">
        <v>1.3888888888888889E-3</v>
      </c>
      <c r="AD8" s="33">
        <f>SUM(AB8-AF$7)</f>
        <v>0.27638888888888885</v>
      </c>
      <c r="AE8" s="35">
        <f t="shared" si="0"/>
        <v>0.26458333333333328</v>
      </c>
      <c r="AF8" s="68"/>
      <c r="AG8" s="34">
        <f t="shared" ca="1" si="1"/>
        <v>0.63263888888888875</v>
      </c>
      <c r="AH8" s="83">
        <v>0.56597222222222221</v>
      </c>
      <c r="AI8" s="71">
        <f t="shared" si="2"/>
        <v>3.4722222222222099E-3</v>
      </c>
      <c r="AJ8" s="68"/>
      <c r="AK8" s="91"/>
      <c r="AL8" s="71"/>
      <c r="AM8" s="91" t="s">
        <v>6</v>
      </c>
      <c r="AN8" s="71"/>
      <c r="AO8" s="68"/>
      <c r="AP8" s="34">
        <f t="shared" ca="1" si="4"/>
        <v>0.72291666666666643</v>
      </c>
      <c r="AQ8" s="72">
        <v>1.3888888888888888E-2</v>
      </c>
    </row>
    <row r="9" spans="2:43" ht="15.6" x14ac:dyDescent="0.3">
      <c r="B9" s="5">
        <v>0</v>
      </c>
      <c r="C9" s="152" t="s">
        <v>6</v>
      </c>
      <c r="D9" s="152" t="s">
        <v>6</v>
      </c>
      <c r="E9" s="152" t="s">
        <v>6</v>
      </c>
      <c r="F9" s="152" t="s">
        <v>6</v>
      </c>
      <c r="G9" s="160" t="s">
        <v>6</v>
      </c>
      <c r="H9" s="152"/>
      <c r="I9" s="152">
        <v>4</v>
      </c>
      <c r="J9" s="152" t="s">
        <v>4</v>
      </c>
      <c r="K9" s="152"/>
      <c r="L9" s="153" t="s">
        <v>7</v>
      </c>
      <c r="M9" s="151">
        <v>0.30486111111111108</v>
      </c>
      <c r="N9" s="151">
        <v>0.6381944444444444</v>
      </c>
      <c r="O9" s="151">
        <v>0.97152777777777777</v>
      </c>
      <c r="P9" s="158">
        <v>2.2999999999999998</v>
      </c>
      <c r="Q9" s="152">
        <f>SUM(Q11+P9)</f>
        <v>42.400000000000006</v>
      </c>
      <c r="R9" s="152"/>
      <c r="S9" s="155">
        <v>2.7777777777777779E-3</v>
      </c>
      <c r="T9" s="4"/>
      <c r="U9" s="152" t="s">
        <v>6</v>
      </c>
      <c r="V9" s="152" t="s">
        <v>6</v>
      </c>
      <c r="X9" s="12" t="s">
        <v>6</v>
      </c>
      <c r="Y9" s="13" t="s">
        <v>6</v>
      </c>
      <c r="Z9" s="12" t="s">
        <v>6</v>
      </c>
      <c r="AB9" s="78" t="s">
        <v>6</v>
      </c>
      <c r="AC9" s="88"/>
      <c r="AD9" s="75"/>
      <c r="AE9" s="76"/>
      <c r="AF9" s="68"/>
      <c r="AG9" s="34"/>
      <c r="AH9" s="84"/>
      <c r="AI9" s="71"/>
      <c r="AJ9" s="68"/>
      <c r="AK9" s="95">
        <v>0.36874999999999986</v>
      </c>
      <c r="AL9" s="96" t="e">
        <f ca="1">SUM(#REF!+AL$6)</f>
        <v>#REF!</v>
      </c>
      <c r="AM9" s="95">
        <v>0.69166666666666654</v>
      </c>
      <c r="AN9" s="96">
        <f t="shared" si="3"/>
        <v>1.3868055555555552</v>
      </c>
      <c r="AO9" s="68"/>
      <c r="AP9" s="34"/>
      <c r="AQ9" s="34">
        <f>SUM(AO9+AQ$6)</f>
        <v>0</v>
      </c>
    </row>
    <row r="10" spans="2:43" ht="15.6" x14ac:dyDescent="0.3">
      <c r="B10" s="5">
        <v>0</v>
      </c>
      <c r="C10" s="152"/>
      <c r="D10" s="152"/>
      <c r="E10" s="152"/>
      <c r="F10" s="152"/>
      <c r="G10" s="160"/>
      <c r="H10" s="152"/>
      <c r="I10" s="152"/>
      <c r="J10" s="152"/>
      <c r="K10" s="152"/>
      <c r="L10" s="154"/>
      <c r="M10" s="151"/>
      <c r="N10" s="151"/>
      <c r="O10" s="151"/>
      <c r="P10" s="158"/>
      <c r="Q10" s="152"/>
      <c r="R10" s="152"/>
      <c r="S10" s="155"/>
      <c r="T10" s="4"/>
      <c r="U10" s="152"/>
      <c r="V10" s="152"/>
      <c r="X10" s="14">
        <v>0.5</v>
      </c>
      <c r="Y10" s="8">
        <v>6.9444444444444447E-4</v>
      </c>
      <c r="Z10" s="15">
        <f>SUM(Y10+Z8)</f>
        <v>4.1666666666666666E-3</v>
      </c>
      <c r="AB10" s="79">
        <v>0.27708333333333329</v>
      </c>
      <c r="AC10" s="88">
        <v>6.9444444444444447E-4</v>
      </c>
      <c r="AD10" s="33">
        <f>SUM(AB10-AF$7)</f>
        <v>0.27708333333333329</v>
      </c>
      <c r="AE10" s="34">
        <f t="shared" si="0"/>
        <v>0.26527777777777772</v>
      </c>
      <c r="AF10" s="68"/>
      <c r="AG10" s="34">
        <f t="shared" ca="1" si="1"/>
        <v>0.6333333333333333</v>
      </c>
      <c r="AH10" s="85">
        <v>0.56666666666666665</v>
      </c>
      <c r="AI10" s="71">
        <f t="shared" si="2"/>
        <v>4.1666666666666519E-3</v>
      </c>
      <c r="AJ10" s="68"/>
      <c r="AK10" s="85">
        <v>0.36736111111111097</v>
      </c>
      <c r="AL10" s="71" t="e">
        <f ca="1">SUM(#REF!+AL$6)</f>
        <v>#REF!</v>
      </c>
      <c r="AM10" s="85">
        <v>0.69027777777777766</v>
      </c>
      <c r="AN10" s="71">
        <f t="shared" si="3"/>
        <v>1.3854166666666665</v>
      </c>
      <c r="AO10" s="68"/>
      <c r="AP10" s="34">
        <f t="shared" ca="1" si="4"/>
        <v>2.1083333333333329</v>
      </c>
      <c r="AQ10" s="34">
        <f t="shared" ref="AQ10:AQ43" si="5">SUM(AO10+AQ$6)</f>
        <v>0</v>
      </c>
    </row>
    <row r="11" spans="2:43" ht="15.6" x14ac:dyDescent="0.3">
      <c r="B11" s="5">
        <v>2.7777777777777779E-3</v>
      </c>
      <c r="C11" s="6">
        <v>0.19444444444444445</v>
      </c>
      <c r="D11" s="6">
        <v>0.52777777777777779</v>
      </c>
      <c r="E11" s="6">
        <v>0.86111111111111116</v>
      </c>
      <c r="F11" s="7">
        <v>2.2999999999999998</v>
      </c>
      <c r="G11" s="7">
        <f>SUM(G8+F11)</f>
        <v>5.3</v>
      </c>
      <c r="H11" s="7"/>
      <c r="I11" s="7">
        <v>5</v>
      </c>
      <c r="J11" s="7" t="s">
        <v>10</v>
      </c>
      <c r="K11" s="7"/>
      <c r="L11" s="7" t="s">
        <v>11</v>
      </c>
      <c r="M11" s="6">
        <v>0.30208333333333331</v>
      </c>
      <c r="N11" s="6">
        <v>0.63541666666666663</v>
      </c>
      <c r="O11" s="6">
        <v>0.96875</v>
      </c>
      <c r="P11" s="7">
        <v>2.6</v>
      </c>
      <c r="Q11" s="7">
        <f t="shared" ref="Q11:Q22" si="6">SUM(Q12+P11)</f>
        <v>40.100000000000009</v>
      </c>
      <c r="R11" s="7"/>
      <c r="S11" s="8">
        <v>2.0833333333333333E-3</v>
      </c>
      <c r="T11" s="4"/>
      <c r="U11" s="7">
        <v>2.2999999999999998</v>
      </c>
      <c r="V11" s="7">
        <f>SUM(V8+U11)</f>
        <v>5.3</v>
      </c>
      <c r="X11" s="14">
        <v>1.4</v>
      </c>
      <c r="Y11" s="8">
        <v>1.3888888888888889E-3</v>
      </c>
      <c r="Z11" s="15">
        <f>SUM(Y11+Z10)</f>
        <v>5.5555555555555558E-3</v>
      </c>
      <c r="AB11" s="79">
        <v>0.27847222222222218</v>
      </c>
      <c r="AC11" s="88">
        <v>1.3888888888888889E-3</v>
      </c>
      <c r="AD11" s="33">
        <f t="shared" ref="AD11:AD33" si="7">SUM(AB11-AF$7)</f>
        <v>0.27847222222222218</v>
      </c>
      <c r="AE11" s="34">
        <f t="shared" si="0"/>
        <v>0.26666666666666661</v>
      </c>
      <c r="AF11" s="68"/>
      <c r="AG11" s="34">
        <f t="shared" ca="1" si="1"/>
        <v>0.63472222222222219</v>
      </c>
      <c r="AH11" s="85">
        <v>0.56805555555555554</v>
      </c>
      <c r="AI11" s="71">
        <f t="shared" si="2"/>
        <v>5.5555555555555358E-3</v>
      </c>
      <c r="AJ11" s="68"/>
      <c r="AK11" s="85">
        <v>0.36597222222222209</v>
      </c>
      <c r="AL11" s="71" t="e">
        <f ca="1">SUM(#REF!+AL$6)</f>
        <v>#REF!</v>
      </c>
      <c r="AM11" s="85">
        <v>0.68888888888888877</v>
      </c>
      <c r="AN11" s="71">
        <f t="shared" si="3"/>
        <v>1.3840277777777774</v>
      </c>
      <c r="AO11" s="68"/>
      <c r="AP11" s="34">
        <f t="shared" ca="1" si="4"/>
        <v>2.1069444444444438</v>
      </c>
      <c r="AQ11" s="34">
        <f t="shared" si="5"/>
        <v>0</v>
      </c>
    </row>
    <row r="12" spans="2:43" ht="15.6" x14ac:dyDescent="0.3">
      <c r="B12" s="5">
        <v>2.0833333333333333E-3</v>
      </c>
      <c r="C12" s="6">
        <v>0.19652777777777777</v>
      </c>
      <c r="D12" s="6">
        <v>0.52986111111111112</v>
      </c>
      <c r="E12" s="6">
        <v>0.86319444444444438</v>
      </c>
      <c r="F12" s="16">
        <v>2.5</v>
      </c>
      <c r="G12" s="7">
        <f t="shared" ref="G12:G23" si="8">SUM(G11+F12)</f>
        <v>7.8</v>
      </c>
      <c r="H12" s="7"/>
      <c r="I12" s="7">
        <v>6</v>
      </c>
      <c r="J12" s="7" t="s">
        <v>10</v>
      </c>
      <c r="K12" s="7"/>
      <c r="L12" s="7" t="s">
        <v>13</v>
      </c>
      <c r="M12" s="6">
        <v>0.3</v>
      </c>
      <c r="N12" s="6">
        <v>0.6333333333333333</v>
      </c>
      <c r="O12" s="6">
        <v>0.96736111111111101</v>
      </c>
      <c r="P12" s="7">
        <v>1.2</v>
      </c>
      <c r="Q12" s="7">
        <f t="shared" si="6"/>
        <v>37.500000000000007</v>
      </c>
      <c r="R12" s="7"/>
      <c r="S12" s="8">
        <v>1.3888888888888889E-3</v>
      </c>
      <c r="T12" s="4"/>
      <c r="U12" s="16">
        <v>2.5</v>
      </c>
      <c r="V12" s="7">
        <f t="shared" ref="V12:V23" si="9">SUM(V11+U12)</f>
        <v>7.8</v>
      </c>
      <c r="X12" s="14">
        <v>2.1</v>
      </c>
      <c r="Y12" s="8">
        <v>2.0833333333333333E-3</v>
      </c>
      <c r="Z12" s="15">
        <f>SUM(Z11+Y12)</f>
        <v>7.6388888888888895E-3</v>
      </c>
      <c r="AB12" s="79">
        <v>0.2805555555555555</v>
      </c>
      <c r="AC12" s="88">
        <v>2.0833333333333333E-3</v>
      </c>
      <c r="AD12" s="33">
        <f t="shared" si="7"/>
        <v>0.2805555555555555</v>
      </c>
      <c r="AE12" s="34">
        <f t="shared" si="0"/>
        <v>0.26874999999999993</v>
      </c>
      <c r="AF12" s="68"/>
      <c r="AG12" s="34">
        <f t="shared" ca="1" si="1"/>
        <v>0.6368055555555554</v>
      </c>
      <c r="AH12" s="85">
        <v>0.57013888888888886</v>
      </c>
      <c r="AI12" s="71">
        <f t="shared" si="2"/>
        <v>7.6388888888888618E-3</v>
      </c>
      <c r="AJ12" s="68"/>
      <c r="AK12" s="85">
        <v>0.36388888888888876</v>
      </c>
      <c r="AL12" s="71" t="e">
        <f ca="1">SUM(#REF!+AL$6)</f>
        <v>#REF!</v>
      </c>
      <c r="AM12" s="85">
        <v>0.68680555555555545</v>
      </c>
      <c r="AN12" s="71">
        <f t="shared" si="3"/>
        <v>1.3819444444444442</v>
      </c>
      <c r="AO12" s="68"/>
      <c r="AP12" s="34">
        <f t="shared" ca="1" si="4"/>
        <v>3.4951388888888881</v>
      </c>
      <c r="AQ12" s="34"/>
    </row>
    <row r="13" spans="2:43" ht="15.6" x14ac:dyDescent="0.3">
      <c r="B13" s="5">
        <v>6.9444444444444447E-4</v>
      </c>
      <c r="C13" s="6">
        <v>0.19722222222222222</v>
      </c>
      <c r="D13" s="6">
        <v>0.53055555555555556</v>
      </c>
      <c r="E13" s="6">
        <v>0.86388888888888893</v>
      </c>
      <c r="F13" s="16">
        <v>0.6</v>
      </c>
      <c r="G13" s="7">
        <f t="shared" si="8"/>
        <v>8.4</v>
      </c>
      <c r="H13" s="7"/>
      <c r="I13" s="7">
        <v>7</v>
      </c>
      <c r="J13" s="7" t="s">
        <v>10</v>
      </c>
      <c r="K13" s="7"/>
      <c r="L13" s="7" t="s">
        <v>28</v>
      </c>
      <c r="M13" s="6">
        <v>0.2986111111111111</v>
      </c>
      <c r="N13" s="6">
        <v>0.63194444444444442</v>
      </c>
      <c r="O13" s="6">
        <v>0.96527777777777779</v>
      </c>
      <c r="P13" s="7">
        <v>4.0999999999999996</v>
      </c>
      <c r="Q13" s="7">
        <f t="shared" si="6"/>
        <v>36.300000000000004</v>
      </c>
      <c r="R13" s="7">
        <v>49.2</v>
      </c>
      <c r="S13" s="5">
        <v>3.472222222222222E-3</v>
      </c>
      <c r="T13" s="4"/>
      <c r="U13" s="16">
        <v>0.6</v>
      </c>
      <c r="V13" s="7">
        <f t="shared" si="9"/>
        <v>8.4</v>
      </c>
      <c r="X13" s="14">
        <v>2.1</v>
      </c>
      <c r="Y13" s="8">
        <v>2.0833333333333333E-3</v>
      </c>
      <c r="Z13" s="15">
        <f t="shared" ref="Z13:Z33" si="10">SUM(Z12+Y13)</f>
        <v>9.7222222222222224E-3</v>
      </c>
      <c r="AB13" s="79">
        <v>0.28263888888888883</v>
      </c>
      <c r="AC13" s="88">
        <v>2.0833333333333333E-3</v>
      </c>
      <c r="AD13" s="33">
        <f t="shared" si="7"/>
        <v>0.28263888888888883</v>
      </c>
      <c r="AE13" s="34">
        <f t="shared" si="0"/>
        <v>0.27083333333333326</v>
      </c>
      <c r="AF13" s="68"/>
      <c r="AG13" s="34">
        <f t="shared" ca="1" si="1"/>
        <v>0.63888888888888884</v>
      </c>
      <c r="AH13" s="85">
        <v>0.57222222222222219</v>
      </c>
      <c r="AI13" s="71">
        <f t="shared" si="2"/>
        <v>9.7222222222221877E-3</v>
      </c>
      <c r="AJ13" s="68"/>
      <c r="AK13" s="85">
        <v>0.36180555555555544</v>
      </c>
      <c r="AL13" s="71" t="e">
        <f ca="1">SUM(#REF!+AL$6)</f>
        <v>#REF!</v>
      </c>
      <c r="AM13" s="85">
        <v>0.68472222222222212</v>
      </c>
      <c r="AN13" s="71">
        <f t="shared" si="3"/>
        <v>1.379861111111111</v>
      </c>
      <c r="AO13" s="68"/>
      <c r="AP13" s="34">
        <f t="shared" ca="1" si="4"/>
        <v>2.1027777777777774</v>
      </c>
      <c r="AQ13" s="34">
        <f t="shared" si="5"/>
        <v>0</v>
      </c>
    </row>
    <row r="14" spans="2:43" ht="15.6" x14ac:dyDescent="0.3">
      <c r="B14" s="5">
        <v>3.472222222222222E-3</v>
      </c>
      <c r="C14" s="6">
        <v>0.20069444444444443</v>
      </c>
      <c r="D14" s="6">
        <v>0.53402777777777777</v>
      </c>
      <c r="E14" s="6">
        <v>0.86736111111111114</v>
      </c>
      <c r="F14" s="16">
        <v>4.8</v>
      </c>
      <c r="G14" s="7">
        <f t="shared" si="8"/>
        <v>13.2</v>
      </c>
      <c r="H14" s="17">
        <v>48</v>
      </c>
      <c r="I14" s="7">
        <v>8</v>
      </c>
      <c r="J14" s="7" t="s">
        <v>10</v>
      </c>
      <c r="K14" s="7"/>
      <c r="L14" s="7" t="s">
        <v>29</v>
      </c>
      <c r="M14" s="6">
        <v>0.2951388888888889</v>
      </c>
      <c r="N14" s="6">
        <v>0.62847222222222221</v>
      </c>
      <c r="O14" s="6">
        <v>0.96180555555555547</v>
      </c>
      <c r="P14" s="10">
        <v>5.4</v>
      </c>
      <c r="Q14" s="7">
        <f t="shared" si="6"/>
        <v>32.200000000000003</v>
      </c>
      <c r="R14" s="7">
        <v>45.4</v>
      </c>
      <c r="S14" s="8">
        <v>4.1666666666666666E-3</v>
      </c>
      <c r="T14" s="4"/>
      <c r="U14" s="16">
        <v>4.8</v>
      </c>
      <c r="V14" s="7">
        <f t="shared" si="9"/>
        <v>13.2</v>
      </c>
      <c r="X14" s="14">
        <v>1.2</v>
      </c>
      <c r="Y14" s="8">
        <v>1.3888888888888889E-3</v>
      </c>
      <c r="Z14" s="15">
        <f t="shared" si="10"/>
        <v>1.1111111111111112E-2</v>
      </c>
      <c r="AB14" s="79">
        <v>0.28402777777777771</v>
      </c>
      <c r="AC14" s="88">
        <v>1.3888888888888889E-3</v>
      </c>
      <c r="AD14" s="33">
        <f t="shared" si="7"/>
        <v>0.28402777777777771</v>
      </c>
      <c r="AE14" s="34">
        <f t="shared" si="0"/>
        <v>0.27222222222222214</v>
      </c>
      <c r="AF14" s="68"/>
      <c r="AG14" s="34">
        <f t="shared" ca="1" si="1"/>
        <v>0.64027777777777772</v>
      </c>
      <c r="AH14" s="85">
        <v>0.57361111111111107</v>
      </c>
      <c r="AI14" s="71">
        <f t="shared" si="2"/>
        <v>1.1111111111111072E-2</v>
      </c>
      <c r="AJ14" s="68"/>
      <c r="AK14" s="85">
        <v>0.36041666666666655</v>
      </c>
      <c r="AL14" s="71" t="e">
        <f ca="1">SUM(#REF!+AL$6)</f>
        <v>#REF!</v>
      </c>
      <c r="AM14" s="85">
        <v>0.68333333333333324</v>
      </c>
      <c r="AN14" s="71">
        <f t="shared" si="3"/>
        <v>1.3784722222222219</v>
      </c>
      <c r="AO14" s="68"/>
      <c r="AP14" s="34">
        <f t="shared" ca="1" si="4"/>
        <v>2.1013888888888883</v>
      </c>
      <c r="AQ14" s="34">
        <f t="shared" si="5"/>
        <v>0</v>
      </c>
    </row>
    <row r="15" spans="2:43" ht="15.6" x14ac:dyDescent="0.3">
      <c r="B15" s="5">
        <v>4.1666666666666666E-3</v>
      </c>
      <c r="C15" s="6">
        <v>0.20486111111111113</v>
      </c>
      <c r="D15" s="6">
        <v>0.53819444444444442</v>
      </c>
      <c r="E15" s="6">
        <v>0.87152777777777779</v>
      </c>
      <c r="F15" s="7">
        <v>5.3</v>
      </c>
      <c r="G15" s="7">
        <f t="shared" si="8"/>
        <v>18.5</v>
      </c>
      <c r="H15" s="7">
        <v>45.4</v>
      </c>
      <c r="I15" s="7">
        <v>9</v>
      </c>
      <c r="J15" s="7" t="s">
        <v>14</v>
      </c>
      <c r="K15" s="18">
        <v>15738</v>
      </c>
      <c r="L15" s="7" t="s">
        <v>30</v>
      </c>
      <c r="M15" s="6">
        <v>0.29097222222222224</v>
      </c>
      <c r="N15" s="6">
        <v>0.62430555555555556</v>
      </c>
      <c r="O15" s="6">
        <v>0.95763888888888893</v>
      </c>
      <c r="P15" s="7">
        <v>1.8</v>
      </c>
      <c r="Q15" s="7">
        <f t="shared" si="6"/>
        <v>26.8</v>
      </c>
      <c r="R15" s="7"/>
      <c r="S15" s="8">
        <v>2.0833333333333333E-3</v>
      </c>
      <c r="T15" s="4"/>
      <c r="U15" s="7">
        <v>5.3</v>
      </c>
      <c r="V15" s="7">
        <f t="shared" si="9"/>
        <v>18.5</v>
      </c>
      <c r="X15" s="14">
        <v>0.8</v>
      </c>
      <c r="Y15" s="8">
        <v>6.9444444444444447E-4</v>
      </c>
      <c r="Z15" s="15">
        <f t="shared" si="10"/>
        <v>1.1805555555555555E-2</v>
      </c>
      <c r="AB15" s="79">
        <v>0.28472222222222215</v>
      </c>
      <c r="AC15" s="88">
        <v>6.9444444444444447E-4</v>
      </c>
      <c r="AD15" s="33">
        <f t="shared" si="7"/>
        <v>0.28472222222222215</v>
      </c>
      <c r="AE15" s="34">
        <f t="shared" si="0"/>
        <v>0.27291666666666659</v>
      </c>
      <c r="AF15" s="68"/>
      <c r="AG15" s="34">
        <f t="shared" ca="1" si="1"/>
        <v>0.64097222222222205</v>
      </c>
      <c r="AH15" s="85">
        <v>0.57430555555555551</v>
      </c>
      <c r="AI15" s="71">
        <f t="shared" si="2"/>
        <v>1.1805555555555514E-2</v>
      </c>
      <c r="AJ15" s="68"/>
      <c r="AK15" s="85">
        <v>0.35972222222222211</v>
      </c>
      <c r="AL15" s="71" t="e">
        <f ca="1">SUM(#REF!+AL$6)</f>
        <v>#REF!</v>
      </c>
      <c r="AM15" s="85">
        <v>0.6826388888888888</v>
      </c>
      <c r="AN15" s="71">
        <f t="shared" si="3"/>
        <v>1.3777777777777775</v>
      </c>
      <c r="AO15" s="68"/>
      <c r="AP15" s="34">
        <f t="shared" ca="1" si="4"/>
        <v>2.1006944444444438</v>
      </c>
      <c r="AQ15" s="34">
        <f t="shared" si="5"/>
        <v>0</v>
      </c>
    </row>
    <row r="16" spans="2:43" ht="15.6" x14ac:dyDescent="0.3">
      <c r="B16" s="5">
        <v>2.0833333333333333E-3</v>
      </c>
      <c r="C16" s="6">
        <v>0.20694444444444446</v>
      </c>
      <c r="D16" s="6">
        <v>0.54027777777777775</v>
      </c>
      <c r="E16" s="6">
        <v>0.87361111111111101</v>
      </c>
      <c r="F16" s="7">
        <v>1.8</v>
      </c>
      <c r="G16" s="7">
        <f t="shared" si="8"/>
        <v>20.3</v>
      </c>
      <c r="H16" s="7"/>
      <c r="I16" s="7">
        <v>10</v>
      </c>
      <c r="J16" s="7" t="s">
        <v>14</v>
      </c>
      <c r="K16" s="18">
        <v>15067</v>
      </c>
      <c r="L16" s="7" t="s">
        <v>31</v>
      </c>
      <c r="M16" s="6">
        <v>0.28888888888888892</v>
      </c>
      <c r="N16" s="6">
        <v>0.62222222222222223</v>
      </c>
      <c r="O16" s="6">
        <v>0.9555555555555556</v>
      </c>
      <c r="P16" s="7">
        <v>2.6</v>
      </c>
      <c r="Q16" s="7">
        <f t="shared" si="6"/>
        <v>25</v>
      </c>
      <c r="R16" s="7"/>
      <c r="S16" s="8">
        <v>2.0833333333333333E-3</v>
      </c>
      <c r="T16" s="4"/>
      <c r="U16" s="7">
        <v>1.8</v>
      </c>
      <c r="V16" s="7">
        <f t="shared" si="9"/>
        <v>20.3</v>
      </c>
      <c r="X16" s="14">
        <v>1.4</v>
      </c>
      <c r="Y16" s="8">
        <v>1.3888888888888889E-3</v>
      </c>
      <c r="Z16" s="15">
        <f t="shared" si="10"/>
        <v>1.3194444444444444E-2</v>
      </c>
      <c r="AB16" s="79">
        <v>0.28611111111111104</v>
      </c>
      <c r="AC16" s="88">
        <v>1.3888888888888889E-3</v>
      </c>
      <c r="AD16" s="33">
        <f t="shared" si="7"/>
        <v>0.28611111111111104</v>
      </c>
      <c r="AE16" s="34">
        <f t="shared" si="0"/>
        <v>0.27430555555555547</v>
      </c>
      <c r="AF16" s="68"/>
      <c r="AG16" s="34">
        <f t="shared" ca="1" si="1"/>
        <v>0.64236111111111094</v>
      </c>
      <c r="AH16" s="85">
        <v>0.5756944444444444</v>
      </c>
      <c r="AI16" s="71">
        <f t="shared" si="2"/>
        <v>1.3194444444444398E-2</v>
      </c>
      <c r="AJ16" s="68"/>
      <c r="AK16" s="85">
        <v>0.35833333333333323</v>
      </c>
      <c r="AL16" s="71" t="e">
        <f ca="1">SUM(#REF!+AL$6)</f>
        <v>#REF!</v>
      </c>
      <c r="AM16" s="85">
        <v>0.68124999999999991</v>
      </c>
      <c r="AN16" s="71">
        <f t="shared" si="3"/>
        <v>1.3763888888888887</v>
      </c>
      <c r="AO16" s="68"/>
      <c r="AP16" s="34">
        <f t="shared" ca="1" si="4"/>
        <v>2.0993055555555551</v>
      </c>
      <c r="AQ16" s="34">
        <f t="shared" si="5"/>
        <v>0</v>
      </c>
    </row>
    <row r="17" spans="2:43" ht="15.6" x14ac:dyDescent="0.3">
      <c r="B17" s="5">
        <v>2.0833333333333333E-3</v>
      </c>
      <c r="C17" s="6">
        <v>0.20902777777777778</v>
      </c>
      <c r="D17" s="6">
        <v>0.54236111111111118</v>
      </c>
      <c r="E17" s="6">
        <v>0.87569444444444444</v>
      </c>
      <c r="F17" s="7">
        <v>2.6</v>
      </c>
      <c r="G17" s="7">
        <f t="shared" si="8"/>
        <v>22.900000000000002</v>
      </c>
      <c r="H17" s="7"/>
      <c r="I17" s="7">
        <v>11</v>
      </c>
      <c r="J17" s="7" t="s">
        <v>14</v>
      </c>
      <c r="K17" s="18">
        <v>14397</v>
      </c>
      <c r="L17" s="7" t="s">
        <v>32</v>
      </c>
      <c r="M17" s="6">
        <v>0.28680555555555554</v>
      </c>
      <c r="N17" s="6">
        <v>0.62013888888888891</v>
      </c>
      <c r="O17" s="6">
        <v>0.95347222222222217</v>
      </c>
      <c r="P17" s="7">
        <v>6.8</v>
      </c>
      <c r="Q17" s="7">
        <f t="shared" si="6"/>
        <v>22.4</v>
      </c>
      <c r="R17" s="7">
        <v>45.3</v>
      </c>
      <c r="S17" s="5">
        <v>4.8611111111111112E-3</v>
      </c>
      <c r="T17" s="4"/>
      <c r="U17" s="7">
        <v>2.6</v>
      </c>
      <c r="V17" s="7">
        <f t="shared" si="9"/>
        <v>22.900000000000002</v>
      </c>
      <c r="X17" s="14">
        <v>0.6</v>
      </c>
      <c r="Y17" s="8">
        <v>6.9444444444444447E-4</v>
      </c>
      <c r="Z17" s="15">
        <f t="shared" si="10"/>
        <v>1.3888888888888888E-2</v>
      </c>
      <c r="AB17" s="79">
        <v>0.28680555555555548</v>
      </c>
      <c r="AC17" s="88">
        <v>6.9444444444444447E-4</v>
      </c>
      <c r="AD17" s="33">
        <f t="shared" si="7"/>
        <v>0.28680555555555548</v>
      </c>
      <c r="AE17" s="34">
        <f t="shared" si="0"/>
        <v>0.27499999999999991</v>
      </c>
      <c r="AF17" s="68"/>
      <c r="AG17" s="34">
        <f t="shared" ca="1" si="1"/>
        <v>0.64305555555555549</v>
      </c>
      <c r="AH17" s="85">
        <v>0.57638888888888884</v>
      </c>
      <c r="AI17" s="71">
        <f t="shared" si="2"/>
        <v>1.388888888888884E-2</v>
      </c>
      <c r="AJ17" s="68"/>
      <c r="AK17" s="85">
        <v>0.35763888888888878</v>
      </c>
      <c r="AL17" s="71" t="e">
        <f ca="1">SUM(#REF!+AL$6)</f>
        <v>#REF!</v>
      </c>
      <c r="AM17" s="85">
        <v>0.68055555555555547</v>
      </c>
      <c r="AN17" s="71">
        <f t="shared" si="3"/>
        <v>1.3756944444444441</v>
      </c>
      <c r="AO17" s="68"/>
      <c r="AP17" s="34">
        <f t="shared" ca="1" si="4"/>
        <v>2.0986111111111105</v>
      </c>
      <c r="AQ17" s="34">
        <f t="shared" si="5"/>
        <v>0</v>
      </c>
    </row>
    <row r="18" spans="2:43" ht="15.6" x14ac:dyDescent="0.3">
      <c r="B18" s="5">
        <v>4.8611111111111112E-3</v>
      </c>
      <c r="C18" s="6">
        <v>0.21388888888888891</v>
      </c>
      <c r="D18" s="6">
        <v>0.54722222222222217</v>
      </c>
      <c r="E18" s="6">
        <v>0.88055555555555554</v>
      </c>
      <c r="F18" s="7">
        <v>6.7</v>
      </c>
      <c r="G18" s="7">
        <f t="shared" si="8"/>
        <v>29.6</v>
      </c>
      <c r="H18" s="7">
        <v>44.7</v>
      </c>
      <c r="I18" s="7">
        <v>12</v>
      </c>
      <c r="J18" s="7" t="s">
        <v>14</v>
      </c>
      <c r="K18" s="18">
        <v>13728</v>
      </c>
      <c r="L18" s="7" t="s">
        <v>33</v>
      </c>
      <c r="M18" s="6">
        <v>0.28194444444444444</v>
      </c>
      <c r="N18" s="6">
        <v>0.61527777777777781</v>
      </c>
      <c r="O18" s="6">
        <v>0.94861111111111107</v>
      </c>
      <c r="P18" s="7">
        <v>0.5</v>
      </c>
      <c r="Q18" s="7">
        <f t="shared" si="6"/>
        <v>15.6</v>
      </c>
      <c r="R18" s="7"/>
      <c r="S18" s="5">
        <v>6.9444444444444447E-4</v>
      </c>
      <c r="T18" s="4"/>
      <c r="U18" s="7">
        <v>6.7</v>
      </c>
      <c r="V18" s="7">
        <f t="shared" si="9"/>
        <v>29.6</v>
      </c>
      <c r="X18" s="14">
        <v>1.1000000000000001</v>
      </c>
      <c r="Y18" s="8">
        <v>1.3888888888888889E-3</v>
      </c>
      <c r="Z18" s="15">
        <f t="shared" si="10"/>
        <v>1.5277777777777777E-2</v>
      </c>
      <c r="AB18" s="79">
        <v>0.28819444444444436</v>
      </c>
      <c r="AC18" s="88">
        <v>1.3888888888888889E-3</v>
      </c>
      <c r="AD18" s="33">
        <f t="shared" si="7"/>
        <v>0.28819444444444436</v>
      </c>
      <c r="AE18" s="34">
        <f t="shared" si="0"/>
        <v>0.2763888888888888</v>
      </c>
      <c r="AF18" s="68"/>
      <c r="AG18" s="34">
        <f t="shared" ca="1" si="1"/>
        <v>0.64444444444444438</v>
      </c>
      <c r="AH18" s="85">
        <v>0.57777777777777772</v>
      </c>
      <c r="AI18" s="71">
        <f t="shared" si="2"/>
        <v>1.5277777777777724E-2</v>
      </c>
      <c r="AJ18" s="68"/>
      <c r="AK18" s="85">
        <v>0.3562499999999999</v>
      </c>
      <c r="AL18" s="71" t="e">
        <f ca="1">SUM(#REF!+AL$6)</f>
        <v>#REF!</v>
      </c>
      <c r="AM18" s="85">
        <v>0.67916666666666659</v>
      </c>
      <c r="AN18" s="71">
        <f t="shared" si="3"/>
        <v>1.3743055555555554</v>
      </c>
      <c r="AO18" s="68"/>
      <c r="AP18" s="34">
        <f t="shared" ca="1" si="4"/>
        <v>2.0972222222222219</v>
      </c>
      <c r="AQ18" s="34">
        <f t="shared" si="5"/>
        <v>0</v>
      </c>
    </row>
    <row r="19" spans="2:43" ht="15.6" x14ac:dyDescent="0.3">
      <c r="B19" s="5">
        <v>6.9444444444444447E-4</v>
      </c>
      <c r="C19" s="6">
        <v>0.21458333333333335</v>
      </c>
      <c r="D19" s="6">
        <v>0.54791666666666672</v>
      </c>
      <c r="E19" s="6">
        <v>0.88124999999999998</v>
      </c>
      <c r="F19" s="7">
        <v>0.6</v>
      </c>
      <c r="G19" s="7">
        <f t="shared" si="8"/>
        <v>30.200000000000003</v>
      </c>
      <c r="H19" s="7"/>
      <c r="I19" s="7">
        <v>13</v>
      </c>
      <c r="J19" s="7" t="s">
        <v>14</v>
      </c>
      <c r="K19" s="18">
        <v>13058</v>
      </c>
      <c r="L19" s="7" t="s">
        <v>34</v>
      </c>
      <c r="M19" s="6">
        <v>0.28125</v>
      </c>
      <c r="N19" s="6">
        <v>0.61458333333333337</v>
      </c>
      <c r="O19" s="6">
        <v>0.94791666666666663</v>
      </c>
      <c r="P19" s="7">
        <v>2.4</v>
      </c>
      <c r="Q19" s="7">
        <f t="shared" si="6"/>
        <v>15.1</v>
      </c>
      <c r="R19" s="7"/>
      <c r="S19" s="8">
        <v>2.0833333333333333E-3</v>
      </c>
      <c r="T19" s="4"/>
      <c r="U19" s="7">
        <v>0.6</v>
      </c>
      <c r="V19" s="7">
        <f t="shared" si="9"/>
        <v>30.200000000000003</v>
      </c>
      <c r="X19" s="14">
        <v>1.4</v>
      </c>
      <c r="Y19" s="8">
        <v>1.3888888888888889E-3</v>
      </c>
      <c r="Z19" s="15">
        <f t="shared" si="10"/>
        <v>1.6666666666666666E-2</v>
      </c>
      <c r="AB19" s="79">
        <v>0.28958333333333325</v>
      </c>
      <c r="AC19" s="88">
        <v>1.3888888888888889E-3</v>
      </c>
      <c r="AD19" s="33">
        <f t="shared" si="7"/>
        <v>0.28958333333333325</v>
      </c>
      <c r="AE19" s="34">
        <f t="shared" si="0"/>
        <v>0.27777777777777768</v>
      </c>
      <c r="AF19" s="68"/>
      <c r="AG19" s="34">
        <f t="shared" ca="1" si="1"/>
        <v>0.64583333333333326</v>
      </c>
      <c r="AH19" s="85">
        <v>0.57916666666666661</v>
      </c>
      <c r="AI19" s="71">
        <f t="shared" si="2"/>
        <v>1.6666666666666607E-2</v>
      </c>
      <c r="AJ19" s="68"/>
      <c r="AK19" s="85">
        <v>0.35486111111111102</v>
      </c>
      <c r="AL19" s="71" t="e">
        <f ca="1">SUM(#REF!+AL$6)</f>
        <v>#REF!</v>
      </c>
      <c r="AM19" s="85">
        <v>0.6777777777777777</v>
      </c>
      <c r="AN19" s="71">
        <f t="shared" si="3"/>
        <v>1.3729166666666663</v>
      </c>
      <c r="AO19" s="68"/>
      <c r="AP19" s="34">
        <f t="shared" ca="1" si="4"/>
        <v>2.0958333333333328</v>
      </c>
      <c r="AQ19" s="34">
        <f t="shared" si="5"/>
        <v>0</v>
      </c>
    </row>
    <row r="20" spans="2:43" ht="15.6" x14ac:dyDescent="0.3">
      <c r="B20" s="5">
        <v>2.0833333333333333E-3</v>
      </c>
      <c r="C20" s="6">
        <v>0.21666666666666667</v>
      </c>
      <c r="D20" s="6">
        <v>0.54999999999999993</v>
      </c>
      <c r="E20" s="6">
        <v>0.8833333333333333</v>
      </c>
      <c r="F20" s="7">
        <v>2.4</v>
      </c>
      <c r="G20" s="7">
        <f t="shared" si="8"/>
        <v>32.6</v>
      </c>
      <c r="H20" s="7"/>
      <c r="I20" s="7">
        <v>14</v>
      </c>
      <c r="J20" s="7" t="s">
        <v>14</v>
      </c>
      <c r="K20" s="18">
        <v>12389</v>
      </c>
      <c r="L20" s="7" t="s">
        <v>35</v>
      </c>
      <c r="M20" s="6">
        <v>0.27916666666666667</v>
      </c>
      <c r="N20" s="6">
        <v>0.61249999999999993</v>
      </c>
      <c r="O20" s="6">
        <v>0.9458333333333333</v>
      </c>
      <c r="P20" s="7">
        <v>1.1000000000000001</v>
      </c>
      <c r="Q20" s="7">
        <f t="shared" si="6"/>
        <v>12.7</v>
      </c>
      <c r="R20" s="7"/>
      <c r="S20" s="8">
        <v>1.3888888888888889E-3</v>
      </c>
      <c r="T20" s="4"/>
      <c r="U20" s="7">
        <v>2.4</v>
      </c>
      <c r="V20" s="7">
        <f t="shared" si="9"/>
        <v>32.6</v>
      </c>
      <c r="X20" s="14">
        <v>2.1</v>
      </c>
      <c r="Y20" s="8">
        <v>2.0833333333333333E-3</v>
      </c>
      <c r="Z20" s="15">
        <f t="shared" si="10"/>
        <v>1.8749999999999999E-2</v>
      </c>
      <c r="AB20" s="79">
        <v>0.29166666666666657</v>
      </c>
      <c r="AC20" s="88">
        <v>2.0833333333333333E-3</v>
      </c>
      <c r="AD20" s="33">
        <f t="shared" si="7"/>
        <v>0.29166666666666657</v>
      </c>
      <c r="AE20" s="34">
        <f t="shared" si="0"/>
        <v>0.27986111111111101</v>
      </c>
      <c r="AF20" s="68"/>
      <c r="AG20" s="34">
        <f t="shared" ca="1" si="1"/>
        <v>0.64791666666666647</v>
      </c>
      <c r="AH20" s="85">
        <v>0.58124999999999993</v>
      </c>
      <c r="AI20" s="71">
        <f t="shared" si="2"/>
        <v>1.8749999999999933E-2</v>
      </c>
      <c r="AJ20" s="68"/>
      <c r="AK20" s="85">
        <v>0.35277777777777769</v>
      </c>
      <c r="AL20" s="71" t="e">
        <f ca="1">SUM(#REF!+AL$6)</f>
        <v>#REF!</v>
      </c>
      <c r="AM20" s="85">
        <v>0.67569444444444438</v>
      </c>
      <c r="AN20" s="71">
        <f t="shared" si="3"/>
        <v>1.3708333333333331</v>
      </c>
      <c r="AO20" s="68"/>
      <c r="AP20" s="34">
        <f t="shared" ca="1" si="4"/>
        <v>2.0937499999999996</v>
      </c>
      <c r="AQ20" s="34">
        <f t="shared" si="5"/>
        <v>0</v>
      </c>
    </row>
    <row r="21" spans="2:43" ht="15.6" x14ac:dyDescent="0.3">
      <c r="B21" s="5">
        <v>6.9444444444444447E-4</v>
      </c>
      <c r="C21" s="6">
        <v>0.21736111111111112</v>
      </c>
      <c r="D21" s="6">
        <v>0.55069444444444449</v>
      </c>
      <c r="E21" s="6">
        <v>0.88402777777777775</v>
      </c>
      <c r="F21" s="7">
        <v>0.8</v>
      </c>
      <c r="G21" s="7">
        <f t="shared" si="8"/>
        <v>33.4</v>
      </c>
      <c r="H21" s="7"/>
      <c r="I21" s="7">
        <v>15</v>
      </c>
      <c r="J21" s="7" t="s">
        <v>14</v>
      </c>
      <c r="K21" s="7" t="s">
        <v>36</v>
      </c>
      <c r="L21" s="7" t="s">
        <v>37</v>
      </c>
      <c r="M21" s="6">
        <v>0.27777777777777779</v>
      </c>
      <c r="N21" s="6">
        <v>0.61111111111111105</v>
      </c>
      <c r="O21" s="6">
        <v>0.94444444444444453</v>
      </c>
      <c r="P21" s="7">
        <v>1</v>
      </c>
      <c r="Q21" s="7">
        <f t="shared" si="6"/>
        <v>11.6</v>
      </c>
      <c r="R21" s="7"/>
      <c r="S21" s="8">
        <v>1.3888888888888889E-3</v>
      </c>
      <c r="T21" s="4"/>
      <c r="U21" s="7">
        <v>0.8</v>
      </c>
      <c r="V21" s="7">
        <f t="shared" si="9"/>
        <v>33.4</v>
      </c>
      <c r="X21" s="14">
        <v>1.7</v>
      </c>
      <c r="Y21" s="8">
        <v>1.3888888888888889E-3</v>
      </c>
      <c r="Z21" s="15">
        <f t="shared" si="10"/>
        <v>2.0138888888888887E-2</v>
      </c>
      <c r="AB21" s="79">
        <v>0.29305555555555546</v>
      </c>
      <c r="AC21" s="88">
        <v>1.3888888888888889E-3</v>
      </c>
      <c r="AD21" s="33">
        <f t="shared" si="7"/>
        <v>0.29305555555555546</v>
      </c>
      <c r="AE21" s="34">
        <f t="shared" si="0"/>
        <v>0.28124999999999989</v>
      </c>
      <c r="AF21" s="68"/>
      <c r="AG21" s="34">
        <f t="shared" ca="1" si="1"/>
        <v>0.64930555555555536</v>
      </c>
      <c r="AH21" s="85">
        <v>0.58263888888888882</v>
      </c>
      <c r="AI21" s="71">
        <f t="shared" si="2"/>
        <v>2.0138888888888817E-2</v>
      </c>
      <c r="AJ21" s="68"/>
      <c r="AK21" s="85">
        <v>0.35138888888888881</v>
      </c>
      <c r="AL21" s="71" t="e">
        <f ca="1">SUM(#REF!+AL$6)</f>
        <v>#REF!</v>
      </c>
      <c r="AM21" s="85">
        <v>0.67430555555555549</v>
      </c>
      <c r="AN21" s="71">
        <f t="shared" si="3"/>
        <v>1.3694444444444442</v>
      </c>
      <c r="AO21" s="68"/>
      <c r="AP21" s="34">
        <f t="shared" ca="1" si="4"/>
        <v>2.0923611111111109</v>
      </c>
      <c r="AQ21" s="34">
        <f t="shared" si="5"/>
        <v>0</v>
      </c>
    </row>
    <row r="22" spans="2:43" ht="15.6" x14ac:dyDescent="0.3">
      <c r="B22" s="5">
        <v>1.3888888888888889E-3</v>
      </c>
      <c r="C22" s="6">
        <v>0.21875</v>
      </c>
      <c r="D22" s="6">
        <v>0.55208333333333337</v>
      </c>
      <c r="E22" s="6">
        <v>0.88541666666666663</v>
      </c>
      <c r="F22" s="7">
        <v>1</v>
      </c>
      <c r="G22" s="7">
        <f t="shared" si="8"/>
        <v>34.4</v>
      </c>
      <c r="H22" s="7"/>
      <c r="I22" s="7">
        <v>16</v>
      </c>
      <c r="J22" s="7" t="s">
        <v>14</v>
      </c>
      <c r="K22" s="7" t="s">
        <v>38</v>
      </c>
      <c r="L22" s="7" t="s">
        <v>39</v>
      </c>
      <c r="M22" s="6">
        <v>0.27638888888888885</v>
      </c>
      <c r="N22" s="6">
        <v>0.60972222222222217</v>
      </c>
      <c r="O22" s="6">
        <v>0.94305555555555554</v>
      </c>
      <c r="P22" s="7">
        <v>0.9</v>
      </c>
      <c r="Q22" s="7">
        <f t="shared" si="6"/>
        <v>10.6</v>
      </c>
      <c r="R22" s="7"/>
      <c r="S22" s="8">
        <v>1.3888888888888889E-3</v>
      </c>
      <c r="T22" s="4"/>
      <c r="U22" s="7">
        <v>1</v>
      </c>
      <c r="V22" s="7">
        <f t="shared" si="9"/>
        <v>34.4</v>
      </c>
      <c r="X22" s="14">
        <v>1.6</v>
      </c>
      <c r="Y22" s="8">
        <v>1.3888888888888889E-3</v>
      </c>
      <c r="Z22" s="15">
        <f t="shared" si="10"/>
        <v>2.1527777777777774E-2</v>
      </c>
      <c r="AB22" s="79">
        <v>0.29444444444444434</v>
      </c>
      <c r="AC22" s="88">
        <v>1.3888888888888889E-3</v>
      </c>
      <c r="AD22" s="33">
        <f t="shared" si="7"/>
        <v>0.29444444444444434</v>
      </c>
      <c r="AE22" s="34">
        <f t="shared" si="0"/>
        <v>0.28263888888888877</v>
      </c>
      <c r="AF22" s="68"/>
      <c r="AG22" s="34">
        <f t="shared" ca="1" si="1"/>
        <v>0.65069444444444424</v>
      </c>
      <c r="AH22" s="85">
        <v>0.5840277777777777</v>
      </c>
      <c r="AI22" s="71">
        <f t="shared" si="2"/>
        <v>2.1527777777777701E-2</v>
      </c>
      <c r="AJ22" s="68"/>
      <c r="AK22" s="85">
        <v>0.34999999999999992</v>
      </c>
      <c r="AL22" s="71" t="e">
        <f ca="1">SUM(#REF!+AL$6)</f>
        <v>#REF!</v>
      </c>
      <c r="AM22" s="85">
        <v>0.67291666666666661</v>
      </c>
      <c r="AN22" s="71">
        <f t="shared" si="3"/>
        <v>1.3680555555555554</v>
      </c>
      <c r="AO22" s="68"/>
      <c r="AP22" s="34">
        <f t="shared" ca="1" si="4"/>
        <v>2.0909722222222218</v>
      </c>
      <c r="AQ22" s="34">
        <f t="shared" si="5"/>
        <v>0</v>
      </c>
    </row>
    <row r="23" spans="2:43" ht="15.6" x14ac:dyDescent="0.3">
      <c r="B23" s="5">
        <v>2.0833333333333333E-3</v>
      </c>
      <c r="C23" s="151">
        <v>0.22083333333333333</v>
      </c>
      <c r="D23" s="151">
        <v>0.5541666666666667</v>
      </c>
      <c r="E23" s="151">
        <v>0.88750000000000007</v>
      </c>
      <c r="F23" s="152">
        <v>1.4</v>
      </c>
      <c r="G23" s="153">
        <f t="shared" si="8"/>
        <v>35.799999999999997</v>
      </c>
      <c r="H23" s="152"/>
      <c r="I23" s="152">
        <v>17</v>
      </c>
      <c r="J23" s="152" t="s">
        <v>14</v>
      </c>
      <c r="K23" s="152" t="s">
        <v>40</v>
      </c>
      <c r="L23" s="153" t="s">
        <v>41</v>
      </c>
      <c r="M23" s="151">
        <v>0.27499999999999997</v>
      </c>
      <c r="N23" s="151">
        <v>0.60833333333333328</v>
      </c>
      <c r="O23" s="151">
        <v>0.94166666666666676</v>
      </c>
      <c r="P23" s="152">
        <v>1.6</v>
      </c>
      <c r="Q23" s="152">
        <f>SUM(Q25+P23)</f>
        <v>9.6999999999999993</v>
      </c>
      <c r="R23" s="152"/>
      <c r="S23" s="156">
        <v>2.0833333333333333E-3</v>
      </c>
      <c r="T23" s="4"/>
      <c r="U23" s="152">
        <v>1.4</v>
      </c>
      <c r="V23" s="153">
        <f t="shared" si="9"/>
        <v>35.799999999999997</v>
      </c>
      <c r="X23" s="14">
        <v>1.2</v>
      </c>
      <c r="Y23" s="8">
        <v>1.3888888888888889E-3</v>
      </c>
      <c r="Z23" s="15">
        <f t="shared" si="10"/>
        <v>2.2916666666666662E-2</v>
      </c>
      <c r="AB23" s="79">
        <v>0.29583333333333323</v>
      </c>
      <c r="AC23" s="88">
        <v>1.3888888888888889E-3</v>
      </c>
      <c r="AD23" s="33">
        <f t="shared" si="7"/>
        <v>0.29583333333333323</v>
      </c>
      <c r="AE23" s="34">
        <f t="shared" si="0"/>
        <v>0.28402777777777766</v>
      </c>
      <c r="AF23" s="68"/>
      <c r="AG23" s="34">
        <f t="shared" ca="1" si="1"/>
        <v>0.65208333333333313</v>
      </c>
      <c r="AH23" s="85">
        <v>0.58541666666666659</v>
      </c>
      <c r="AI23" s="71">
        <f t="shared" si="2"/>
        <v>2.2916666666666585E-2</v>
      </c>
      <c r="AJ23" s="68"/>
      <c r="AK23" s="85">
        <v>0.34861111111111104</v>
      </c>
      <c r="AL23" s="71" t="e">
        <f ca="1">SUM(#REF!+AL$6)</f>
        <v>#REF!</v>
      </c>
      <c r="AM23" s="85">
        <v>0.67152777777777772</v>
      </c>
      <c r="AN23" s="71">
        <f t="shared" si="3"/>
        <v>1.3666666666666665</v>
      </c>
      <c r="AO23" s="68"/>
      <c r="AP23" s="34">
        <f t="shared" ca="1" si="4"/>
        <v>2.0895833333333327</v>
      </c>
      <c r="AQ23" s="34">
        <f t="shared" si="5"/>
        <v>0</v>
      </c>
    </row>
    <row r="24" spans="2:43" ht="15.6" x14ac:dyDescent="0.3">
      <c r="B24" s="5">
        <v>0</v>
      </c>
      <c r="C24" s="151"/>
      <c r="D24" s="151"/>
      <c r="E24" s="151"/>
      <c r="F24" s="152"/>
      <c r="G24" s="154"/>
      <c r="H24" s="152"/>
      <c r="I24" s="152"/>
      <c r="J24" s="152"/>
      <c r="K24" s="152"/>
      <c r="L24" s="154"/>
      <c r="M24" s="151"/>
      <c r="N24" s="151"/>
      <c r="O24" s="151"/>
      <c r="P24" s="152"/>
      <c r="Q24" s="152"/>
      <c r="R24" s="152"/>
      <c r="S24" s="157"/>
      <c r="T24" s="4"/>
      <c r="U24" s="152"/>
      <c r="V24" s="154"/>
      <c r="X24" s="14">
        <v>1.8</v>
      </c>
      <c r="Y24" s="8">
        <v>2.0833333333333333E-3</v>
      </c>
      <c r="Z24" s="15">
        <f t="shared" si="10"/>
        <v>2.4999999999999994E-2</v>
      </c>
      <c r="AB24" s="79">
        <v>0.29791666666666655</v>
      </c>
      <c r="AC24" s="88">
        <v>2.0833333333333333E-3</v>
      </c>
      <c r="AD24" s="33">
        <f t="shared" si="7"/>
        <v>0.29791666666666655</v>
      </c>
      <c r="AE24" s="34">
        <f t="shared" si="0"/>
        <v>0.28611111111111098</v>
      </c>
      <c r="AF24" s="68"/>
      <c r="AG24" s="34">
        <f t="shared" ca="1" si="1"/>
        <v>0.65416666666666656</v>
      </c>
      <c r="AH24" s="85">
        <v>0.58749999999999991</v>
      </c>
      <c r="AI24" s="71">
        <f t="shared" si="2"/>
        <v>2.4999999999999911E-2</v>
      </c>
      <c r="AJ24" s="68"/>
      <c r="AK24" s="85">
        <v>0.34722222222222215</v>
      </c>
      <c r="AL24" s="71" t="e">
        <f ca="1">SUM(#REF!+AL$6)</f>
        <v>#REF!</v>
      </c>
      <c r="AM24" s="85">
        <v>0.67013888888888884</v>
      </c>
      <c r="AN24" s="71">
        <f t="shared" si="3"/>
        <v>1.3652777777777776</v>
      </c>
      <c r="AO24" s="68"/>
      <c r="AP24" s="34">
        <f t="shared" ca="1" si="4"/>
        <v>2.088194444444444</v>
      </c>
      <c r="AQ24" s="34">
        <f t="shared" si="5"/>
        <v>0</v>
      </c>
    </row>
    <row r="25" spans="2:43" ht="15.6" x14ac:dyDescent="0.3">
      <c r="B25" s="5">
        <v>1.3888888888888889E-3</v>
      </c>
      <c r="C25" s="151">
        <v>0.22222222222222221</v>
      </c>
      <c r="D25" s="151">
        <v>0.55555555555555558</v>
      </c>
      <c r="E25" s="151">
        <v>0.88888888888888884</v>
      </c>
      <c r="F25" s="152">
        <v>1.1000000000000001</v>
      </c>
      <c r="G25" s="153">
        <f>SUM(G23+F25)</f>
        <v>36.9</v>
      </c>
      <c r="H25" s="152"/>
      <c r="I25" s="152">
        <v>18</v>
      </c>
      <c r="J25" s="152" t="s">
        <v>14</v>
      </c>
      <c r="K25" s="152" t="s">
        <v>42</v>
      </c>
      <c r="L25" s="153" t="s">
        <v>43</v>
      </c>
      <c r="M25" s="151">
        <v>0.27291666666666664</v>
      </c>
      <c r="N25" s="151">
        <v>0.60625000000000007</v>
      </c>
      <c r="O25" s="151">
        <v>0.93958333333333333</v>
      </c>
      <c r="P25" s="152">
        <v>1.2</v>
      </c>
      <c r="Q25" s="152">
        <f>SUM(Q27+P25)</f>
        <v>8.1</v>
      </c>
      <c r="R25" s="152"/>
      <c r="S25" s="155">
        <v>1.3888888888888889E-3</v>
      </c>
      <c r="T25" s="4"/>
      <c r="U25" s="152">
        <v>1.1000000000000001</v>
      </c>
      <c r="V25" s="153">
        <f>SUM(V23+U25)</f>
        <v>36.9</v>
      </c>
      <c r="X25" s="14">
        <v>1.7</v>
      </c>
      <c r="Y25" s="8">
        <v>1.3888888888888889E-3</v>
      </c>
      <c r="Z25" s="15">
        <f t="shared" si="10"/>
        <v>2.6388888888888882E-2</v>
      </c>
      <c r="AB25" s="79">
        <v>0.29930555555555544</v>
      </c>
      <c r="AC25" s="88">
        <v>1.3888888888888889E-3</v>
      </c>
      <c r="AD25" s="33">
        <f t="shared" si="7"/>
        <v>0.29930555555555544</v>
      </c>
      <c r="AE25" s="34">
        <f t="shared" si="0"/>
        <v>0.28749999999999987</v>
      </c>
      <c r="AF25" s="68"/>
      <c r="AG25" s="34">
        <f t="shared" ca="1" si="1"/>
        <v>0.91666666666666652</v>
      </c>
      <c r="AH25" s="85">
        <v>0.5888888888888888</v>
      </c>
      <c r="AI25" s="71">
        <f t="shared" si="2"/>
        <v>2.6388888888888795E-2</v>
      </c>
      <c r="AJ25" s="68"/>
      <c r="AK25" s="85">
        <v>0.34513888888888883</v>
      </c>
      <c r="AL25" s="71" t="e">
        <f ca="1">SUM(#REF!+AL$6)</f>
        <v>#REF!</v>
      </c>
      <c r="AM25" s="85">
        <v>0.66805555555555551</v>
      </c>
      <c r="AN25" s="71">
        <f t="shared" si="3"/>
        <v>1.3631944444444444</v>
      </c>
      <c r="AO25" s="68"/>
      <c r="AP25" s="34">
        <f t="shared" ca="1" si="4"/>
        <v>2.0861111111111108</v>
      </c>
      <c r="AQ25" s="34">
        <f t="shared" si="5"/>
        <v>0</v>
      </c>
    </row>
    <row r="26" spans="2:43" ht="15.6" x14ac:dyDescent="0.3">
      <c r="B26" s="5">
        <v>0</v>
      </c>
      <c r="C26" s="151"/>
      <c r="D26" s="151"/>
      <c r="E26" s="151"/>
      <c r="F26" s="152"/>
      <c r="G26" s="154"/>
      <c r="H26" s="152"/>
      <c r="I26" s="152"/>
      <c r="J26" s="152"/>
      <c r="K26" s="152"/>
      <c r="L26" s="154"/>
      <c r="M26" s="151"/>
      <c r="N26" s="151"/>
      <c r="O26" s="151"/>
      <c r="P26" s="152"/>
      <c r="Q26" s="152"/>
      <c r="R26" s="152"/>
      <c r="S26" s="155"/>
      <c r="T26" s="4"/>
      <c r="U26" s="152"/>
      <c r="V26" s="154"/>
      <c r="X26" s="14">
        <v>1.2</v>
      </c>
      <c r="Y26" s="8">
        <v>1.3888888888888889E-3</v>
      </c>
      <c r="Z26" s="15">
        <f t="shared" si="10"/>
        <v>2.7777777777777769E-2</v>
      </c>
      <c r="AB26" s="79">
        <v>0.30069444444444432</v>
      </c>
      <c r="AC26" s="88">
        <v>1.3888888888888889E-3</v>
      </c>
      <c r="AD26" s="33">
        <f t="shared" si="7"/>
        <v>0.30069444444444432</v>
      </c>
      <c r="AE26" s="34">
        <f t="shared" si="0"/>
        <v>0.28888888888888875</v>
      </c>
      <c r="AF26" s="68"/>
      <c r="AG26" s="34">
        <f t="shared" ca="1" si="1"/>
        <v>0.65694444444444433</v>
      </c>
      <c r="AH26" s="85">
        <v>0.59027777777777768</v>
      </c>
      <c r="AI26" s="71">
        <f t="shared" si="2"/>
        <v>2.7777777777777679E-2</v>
      </c>
      <c r="AJ26" s="68"/>
      <c r="AK26" s="85">
        <v>0.34374999999999994</v>
      </c>
      <c r="AL26" s="71" t="e">
        <f ca="1">SUM(#REF!+AL$6)</f>
        <v>#REF!</v>
      </c>
      <c r="AM26" s="85">
        <v>0.66666666666666663</v>
      </c>
      <c r="AN26" s="71">
        <f t="shared" si="3"/>
        <v>1.3618055555555553</v>
      </c>
      <c r="AO26" s="68"/>
      <c r="AP26" s="34">
        <f t="shared" ca="1" si="4"/>
        <v>2.0847222222222217</v>
      </c>
      <c r="AQ26" s="34">
        <f t="shared" si="5"/>
        <v>0</v>
      </c>
    </row>
    <row r="27" spans="2:43" ht="15.6" x14ac:dyDescent="0.3">
      <c r="B27" s="5">
        <v>1.3888888888888889E-3</v>
      </c>
      <c r="C27" s="6">
        <v>0.22361111111111109</v>
      </c>
      <c r="D27" s="6">
        <v>0.55694444444444446</v>
      </c>
      <c r="E27" s="6">
        <v>0.89027777777777783</v>
      </c>
      <c r="F27" s="7">
        <v>1.3</v>
      </c>
      <c r="G27" s="7">
        <f>SUM(G25+F27)</f>
        <v>38.199999999999996</v>
      </c>
      <c r="H27" s="7"/>
      <c r="I27" s="7">
        <v>19</v>
      </c>
      <c r="J27" s="7" t="s">
        <v>14</v>
      </c>
      <c r="K27" s="7" t="s">
        <v>44</v>
      </c>
      <c r="L27" s="7" t="s">
        <v>45</v>
      </c>
      <c r="M27" s="6">
        <v>0.27152777777777776</v>
      </c>
      <c r="N27" s="6">
        <v>0.60486111111111118</v>
      </c>
      <c r="O27" s="6">
        <v>0.93819444444444444</v>
      </c>
      <c r="P27" s="7">
        <v>2.5</v>
      </c>
      <c r="Q27" s="7">
        <f>SUM(P28+P27)</f>
        <v>6.9</v>
      </c>
      <c r="R27" s="7"/>
      <c r="S27" s="8">
        <v>2.7777777777777779E-3</v>
      </c>
      <c r="T27" s="4"/>
      <c r="U27" s="7">
        <v>1.3</v>
      </c>
      <c r="V27" s="7">
        <f>SUM(V25+U27)</f>
        <v>38.199999999999996</v>
      </c>
      <c r="X27" s="1" t="s">
        <v>46</v>
      </c>
      <c r="Y27" s="8">
        <v>1.3888888888888889E-3</v>
      </c>
      <c r="Z27" s="15">
        <f t="shared" si="10"/>
        <v>2.9166666666666657E-2</v>
      </c>
      <c r="AB27" s="79">
        <v>0.3020833333333332</v>
      </c>
      <c r="AC27" s="88">
        <v>1.3888888888888889E-3</v>
      </c>
      <c r="AD27" s="33">
        <f t="shared" si="7"/>
        <v>0.3020833333333332</v>
      </c>
      <c r="AE27" s="34">
        <f t="shared" si="0"/>
        <v>0.29027777777777763</v>
      </c>
      <c r="AF27" s="68"/>
      <c r="AG27" s="34">
        <f t="shared" ca="1" si="1"/>
        <v>0.65833333333333321</v>
      </c>
      <c r="AH27" s="85">
        <v>0.59166666666666656</v>
      </c>
      <c r="AI27" s="71">
        <f t="shared" si="2"/>
        <v>2.9166666666666563E-2</v>
      </c>
      <c r="AJ27" s="68"/>
      <c r="AK27" s="85">
        <v>0.34236111111111106</v>
      </c>
      <c r="AL27" s="71" t="e">
        <f ca="1">SUM(#REF!+AL$6)</f>
        <v>#REF!</v>
      </c>
      <c r="AM27" s="85">
        <v>0.66527777777777775</v>
      </c>
      <c r="AN27" s="71">
        <f t="shared" si="3"/>
        <v>1.3604166666666666</v>
      </c>
      <c r="AO27" s="68"/>
      <c r="AP27" s="34">
        <f t="shared" ca="1" si="4"/>
        <v>2.083333333333333</v>
      </c>
      <c r="AQ27" s="34">
        <f t="shared" si="5"/>
        <v>0</v>
      </c>
    </row>
    <row r="28" spans="2:43" ht="15.6" x14ac:dyDescent="0.3">
      <c r="B28" s="5">
        <v>2.7777777777777779E-3</v>
      </c>
      <c r="C28" s="6">
        <v>0.22638888888888889</v>
      </c>
      <c r="D28" s="6">
        <v>0.55972222222222223</v>
      </c>
      <c r="E28" s="6">
        <v>0.8930555555555556</v>
      </c>
      <c r="F28" s="7">
        <v>2.2999999999999998</v>
      </c>
      <c r="G28" s="7">
        <f>SUM(G27+F28)</f>
        <v>40.499999999999993</v>
      </c>
      <c r="H28" s="7"/>
      <c r="I28" s="7">
        <v>20</v>
      </c>
      <c r="J28" s="7" t="s">
        <v>4</v>
      </c>
      <c r="K28" s="7"/>
      <c r="L28" s="7" t="s">
        <v>47</v>
      </c>
      <c r="M28" s="6">
        <v>0.26874999999999999</v>
      </c>
      <c r="N28" s="6">
        <v>0.6020833333333333</v>
      </c>
      <c r="O28" s="6">
        <v>0.93541666666666667</v>
      </c>
      <c r="P28" s="7">
        <v>4.4000000000000004</v>
      </c>
      <c r="Q28" s="7">
        <v>4.4000000000000004</v>
      </c>
      <c r="R28" s="7">
        <v>44</v>
      </c>
      <c r="S28" s="8">
        <v>4.8611111111111112E-3</v>
      </c>
      <c r="T28" s="4"/>
      <c r="U28" s="7">
        <v>2.9</v>
      </c>
      <c r="V28" s="7">
        <f>SUM(V27+U28)</f>
        <v>41.099999999999994</v>
      </c>
      <c r="X28" s="1" t="s">
        <v>48</v>
      </c>
      <c r="Y28" s="8">
        <v>1.3888888888888889E-3</v>
      </c>
      <c r="Z28" s="15">
        <f t="shared" si="10"/>
        <v>3.0555555555555544E-2</v>
      </c>
      <c r="AB28" s="79">
        <v>0.30347222222222209</v>
      </c>
      <c r="AC28" s="88">
        <v>1.3888888888888889E-3</v>
      </c>
      <c r="AD28" s="33">
        <f t="shared" si="7"/>
        <v>0.30347222222222209</v>
      </c>
      <c r="AE28" s="34">
        <f t="shared" si="0"/>
        <v>0.29166666666666652</v>
      </c>
      <c r="AF28" s="68"/>
      <c r="AG28" s="34">
        <f t="shared" ca="1" si="1"/>
        <v>0.6597222222222221</v>
      </c>
      <c r="AH28" s="85">
        <v>0.59305555555555545</v>
      </c>
      <c r="AI28" s="71">
        <f t="shared" si="2"/>
        <v>3.0555555555555447E-2</v>
      </c>
      <c r="AJ28" s="68"/>
      <c r="AK28" s="85">
        <v>0.34097222222222218</v>
      </c>
      <c r="AL28" s="71" t="e">
        <f ca="1">SUM(#REF!+AL$6)</f>
        <v>#REF!</v>
      </c>
      <c r="AM28" s="85">
        <v>0.66388888888888886</v>
      </c>
      <c r="AN28" s="71">
        <f t="shared" si="3"/>
        <v>1.3590277777777775</v>
      </c>
      <c r="AO28" s="68"/>
      <c r="AP28" s="34">
        <f t="shared" ca="1" si="4"/>
        <v>2.0819444444444439</v>
      </c>
      <c r="AQ28" s="34">
        <f t="shared" si="5"/>
        <v>0</v>
      </c>
    </row>
    <row r="29" spans="2:43" ht="24" x14ac:dyDescent="0.3">
      <c r="B29" s="5">
        <v>4.8611111111111112E-3</v>
      </c>
      <c r="C29" s="6">
        <v>0.23124999999999998</v>
      </c>
      <c r="D29" s="6">
        <v>0.56458333333333333</v>
      </c>
      <c r="E29" s="6">
        <v>0.8979166666666667</v>
      </c>
      <c r="F29" s="7">
        <v>4.4000000000000004</v>
      </c>
      <c r="G29" s="7">
        <f>SUM(G28+F29)</f>
        <v>44.899999999999991</v>
      </c>
      <c r="H29" s="7">
        <v>44</v>
      </c>
      <c r="I29" s="7">
        <v>21</v>
      </c>
      <c r="J29" s="7" t="s">
        <v>8</v>
      </c>
      <c r="K29" s="7"/>
      <c r="L29" s="7" t="s">
        <v>49</v>
      </c>
      <c r="M29" s="6">
        <v>0.2638888888888889</v>
      </c>
      <c r="N29" s="6">
        <v>0.59722222222222221</v>
      </c>
      <c r="O29" s="6">
        <v>0.93055555555555547</v>
      </c>
      <c r="P29" s="7">
        <v>0</v>
      </c>
      <c r="Q29" s="7">
        <v>0</v>
      </c>
      <c r="R29" s="7"/>
      <c r="S29" s="8">
        <v>0</v>
      </c>
      <c r="T29" s="4"/>
      <c r="U29" s="7">
        <v>4.4000000000000004</v>
      </c>
      <c r="V29" s="7">
        <f>SUM(V28+U29)</f>
        <v>45.499999999999993</v>
      </c>
      <c r="X29" s="1" t="s">
        <v>50</v>
      </c>
      <c r="Y29" s="8">
        <v>1.3888888888888889E-3</v>
      </c>
      <c r="Z29" s="15">
        <f t="shared" si="10"/>
        <v>3.1944444444444435E-2</v>
      </c>
      <c r="AB29" s="79">
        <v>0.30486111111111097</v>
      </c>
      <c r="AC29" s="88">
        <v>1.3888888888888889E-3</v>
      </c>
      <c r="AD29" s="33">
        <f t="shared" si="7"/>
        <v>0.30486111111111097</v>
      </c>
      <c r="AE29" s="34">
        <f t="shared" si="0"/>
        <v>0.2930555555555554</v>
      </c>
      <c r="AF29" s="68"/>
      <c r="AG29" s="34">
        <f t="shared" ca="1" si="1"/>
        <v>0.66111111111111098</v>
      </c>
      <c r="AH29" s="85">
        <v>0.59444444444444433</v>
      </c>
      <c r="AI29" s="71">
        <f t="shared" si="2"/>
        <v>3.1944444444444331E-2</v>
      </c>
      <c r="AJ29" s="68"/>
      <c r="AK29" s="85">
        <v>0.33958333333333329</v>
      </c>
      <c r="AL29" s="71" t="e">
        <f ca="1">SUM(#REF!+AL$6)</f>
        <v>#REF!</v>
      </c>
      <c r="AM29" s="85">
        <v>0.66249999999999998</v>
      </c>
      <c r="AN29" s="71">
        <f t="shared" si="3"/>
        <v>1.3576388888888888</v>
      </c>
      <c r="AO29" s="68"/>
      <c r="AP29" s="34">
        <f t="shared" ca="1" si="4"/>
        <v>2.0805555555555553</v>
      </c>
      <c r="AQ29" s="34">
        <f t="shared" si="5"/>
        <v>0</v>
      </c>
    </row>
    <row r="30" spans="2:43" ht="15.6" x14ac:dyDescent="0.3">
      <c r="B30" s="19">
        <f>SUM(B6:B29)</f>
        <v>4.3749999999999997E-2</v>
      </c>
      <c r="F30" s="20">
        <f>SUM(F6:F29)</f>
        <v>44.899999999999991</v>
      </c>
      <c r="L30" s="2"/>
      <c r="P30" s="21">
        <f>SUM(P6:P29)</f>
        <v>45.2</v>
      </c>
      <c r="S30" s="22">
        <f>SUM(S6:S29)</f>
        <v>4.5138888888888881E-2</v>
      </c>
      <c r="T30" s="4"/>
      <c r="X30" s="1" t="s">
        <v>51</v>
      </c>
      <c r="Y30" s="8">
        <v>6.9444444444444447E-4</v>
      </c>
      <c r="Z30" s="15">
        <f t="shared" si="10"/>
        <v>3.2638888888888877E-2</v>
      </c>
      <c r="AB30" s="79">
        <v>0.30555555555555541</v>
      </c>
      <c r="AC30" s="88">
        <v>6.9444444444444447E-4</v>
      </c>
      <c r="AD30" s="33">
        <f t="shared" si="7"/>
        <v>0.30555555555555541</v>
      </c>
      <c r="AE30" s="34">
        <f t="shared" si="0"/>
        <v>0.29374999999999984</v>
      </c>
      <c r="AF30" s="68"/>
      <c r="AG30" s="34">
        <f t="shared" ca="1" si="1"/>
        <v>0.66180555555555531</v>
      </c>
      <c r="AH30" s="85">
        <v>0.59513888888888877</v>
      </c>
      <c r="AI30" s="71">
        <f t="shared" si="2"/>
        <v>3.2638888888888773E-2</v>
      </c>
      <c r="AJ30" s="68"/>
      <c r="AK30" s="85">
        <v>0.33888888888888885</v>
      </c>
      <c r="AL30" s="71" t="e">
        <f ca="1">SUM(#REF!+AL$6)</f>
        <v>#REF!</v>
      </c>
      <c r="AM30" s="85">
        <v>0.66180555555555554</v>
      </c>
      <c r="AN30" s="71">
        <f t="shared" si="3"/>
        <v>1.3569444444444443</v>
      </c>
      <c r="AO30" s="68"/>
      <c r="AP30" s="34">
        <f t="shared" ca="1" si="4"/>
        <v>2.0798611111111107</v>
      </c>
      <c r="AQ30" s="34">
        <f t="shared" si="5"/>
        <v>0</v>
      </c>
    </row>
    <row r="31" spans="2:43" ht="15.6" x14ac:dyDescent="0.3">
      <c r="L31" s="7"/>
      <c r="X31" s="1" t="s">
        <v>46</v>
      </c>
      <c r="Y31" s="8">
        <v>1.3888888888888889E-3</v>
      </c>
      <c r="Z31" s="15">
        <f t="shared" si="10"/>
        <v>3.4027777777777768E-2</v>
      </c>
      <c r="AB31" s="79">
        <v>0.3069444444444443</v>
      </c>
      <c r="AC31" s="88">
        <v>1.3888888888888889E-3</v>
      </c>
      <c r="AD31" s="33">
        <f t="shared" si="7"/>
        <v>0.3069444444444443</v>
      </c>
      <c r="AE31" s="34">
        <f t="shared" si="0"/>
        <v>0.29513888888888873</v>
      </c>
      <c r="AF31" s="68"/>
      <c r="AG31" s="34">
        <f t="shared" ca="1" si="1"/>
        <v>0.6631944444444442</v>
      </c>
      <c r="AH31" s="85">
        <v>0.59652777777777766</v>
      </c>
      <c r="AI31" s="71">
        <f t="shared" si="2"/>
        <v>3.4027777777777657E-2</v>
      </c>
      <c r="AJ31" s="68"/>
      <c r="AK31" s="85">
        <v>0.33749999999999997</v>
      </c>
      <c r="AL31" s="71" t="e">
        <f ca="1">SUM(#REF!+AL$6)</f>
        <v>#REF!</v>
      </c>
      <c r="AM31" s="85">
        <v>0.66041666666666665</v>
      </c>
      <c r="AN31" s="71">
        <f t="shared" si="3"/>
        <v>1.3555555555555554</v>
      </c>
      <c r="AO31" s="68"/>
      <c r="AP31" s="34">
        <f t="shared" ca="1" si="4"/>
        <v>2.0784722222222216</v>
      </c>
      <c r="AQ31" s="34">
        <f t="shared" si="5"/>
        <v>0</v>
      </c>
    </row>
    <row r="32" spans="2:43" ht="15.6" x14ac:dyDescent="0.3">
      <c r="L32" s="2"/>
      <c r="N32" s="23"/>
      <c r="X32" s="1" t="s">
        <v>52</v>
      </c>
      <c r="Y32" s="8">
        <v>2.0833333333333333E-3</v>
      </c>
      <c r="Z32" s="15">
        <f t="shared" si="10"/>
        <v>3.6111111111111101E-2</v>
      </c>
      <c r="AB32" s="79">
        <v>0.30902777777777762</v>
      </c>
      <c r="AC32" s="88">
        <v>2.0833333333333333E-3</v>
      </c>
      <c r="AD32" s="33">
        <f t="shared" si="7"/>
        <v>0.30902777777777762</v>
      </c>
      <c r="AE32" s="34">
        <f t="shared" si="0"/>
        <v>0.29722222222222205</v>
      </c>
      <c r="AF32" s="68"/>
      <c r="AG32" s="34">
        <f t="shared" ca="1" si="1"/>
        <v>0.66527777777777763</v>
      </c>
      <c r="AH32" s="85">
        <v>0.59861111111111098</v>
      </c>
      <c r="AI32" s="71">
        <f t="shared" si="2"/>
        <v>3.6111111111110983E-2</v>
      </c>
      <c r="AJ32" s="68"/>
      <c r="AK32" s="85">
        <v>0.33541666666666664</v>
      </c>
      <c r="AL32" s="71" t="e">
        <f ca="1">SUM(#REF!+AL$6)</f>
        <v>#REF!</v>
      </c>
      <c r="AM32" s="85">
        <v>0.65833333333333333</v>
      </c>
      <c r="AN32" s="71">
        <f t="shared" si="3"/>
        <v>1.353472222222222</v>
      </c>
      <c r="AO32" s="68"/>
      <c r="AP32" s="34">
        <f t="shared" ca="1" si="4"/>
        <v>2.0763888888888884</v>
      </c>
      <c r="AQ32" s="34">
        <f t="shared" si="5"/>
        <v>0</v>
      </c>
    </row>
    <row r="33" spans="9:43" ht="15.6" x14ac:dyDescent="0.3">
      <c r="L33" s="28" t="s">
        <v>55</v>
      </c>
      <c r="X33" s="1" t="s">
        <v>48</v>
      </c>
      <c r="Y33" s="8">
        <v>1.3888888888888889E-3</v>
      </c>
      <c r="Z33" s="15">
        <f t="shared" si="10"/>
        <v>3.7499999999999992E-2</v>
      </c>
      <c r="AB33" s="79">
        <v>0.31041666666666651</v>
      </c>
      <c r="AC33" s="88">
        <v>1.3888888888888889E-3</v>
      </c>
      <c r="AD33" s="33">
        <f t="shared" si="7"/>
        <v>0.31041666666666651</v>
      </c>
      <c r="AE33" s="34">
        <f t="shared" si="0"/>
        <v>0.29861111111111094</v>
      </c>
      <c r="AF33" s="68"/>
      <c r="AG33" s="34">
        <f t="shared" ca="1" si="1"/>
        <v>0.66666666666666652</v>
      </c>
      <c r="AH33" s="85">
        <v>0.59999999999999987</v>
      </c>
      <c r="AI33" s="71">
        <f t="shared" si="2"/>
        <v>3.7499999999999867E-2</v>
      </c>
      <c r="AJ33" s="68"/>
      <c r="AK33" s="85"/>
      <c r="AL33" s="71"/>
      <c r="AM33" s="85" t="s">
        <v>6</v>
      </c>
      <c r="AN33" s="71"/>
      <c r="AO33" s="68"/>
      <c r="AP33" s="34">
        <f t="shared" ca="1" si="4"/>
        <v>0.72291666666666643</v>
      </c>
      <c r="AQ33" s="34">
        <f t="shared" si="5"/>
        <v>0</v>
      </c>
    </row>
    <row r="34" spans="9:43" ht="15.6" x14ac:dyDescent="0.3">
      <c r="L34" s="29"/>
      <c r="X34" s="1" t="s">
        <v>6</v>
      </c>
      <c r="Y34" s="24" t="s">
        <v>6</v>
      </c>
      <c r="Z34" s="14" t="s">
        <v>6</v>
      </c>
      <c r="AB34" s="80"/>
      <c r="AC34" s="88"/>
      <c r="AD34" s="33"/>
      <c r="AE34" s="34"/>
      <c r="AF34" s="68"/>
      <c r="AG34" s="34"/>
      <c r="AH34" s="85" t="s">
        <v>6</v>
      </c>
      <c r="AI34" s="71"/>
      <c r="AJ34" s="68"/>
      <c r="AK34" s="92">
        <v>0.33402777777777776</v>
      </c>
      <c r="AL34" s="71" t="e">
        <f ca="1">SUM(#REF!+AL$6)</f>
        <v>#REF!</v>
      </c>
      <c r="AM34" s="92">
        <v>0.65694444444444444</v>
      </c>
      <c r="AN34" s="71">
        <f t="shared" si="3"/>
        <v>1.3520833333333333</v>
      </c>
      <c r="AO34" s="68"/>
      <c r="AP34" s="34"/>
      <c r="AQ34" s="34">
        <f t="shared" si="5"/>
        <v>0</v>
      </c>
    </row>
    <row r="35" spans="9:43" ht="15.6" x14ac:dyDescent="0.3">
      <c r="L35" s="29" t="s">
        <v>56</v>
      </c>
      <c r="X35" s="1" t="s">
        <v>53</v>
      </c>
      <c r="Y35" s="8">
        <v>2.0833333333333333E-3</v>
      </c>
      <c r="Z35" s="15">
        <f>SUM(Y35+Z33)</f>
        <v>3.9583333333333325E-2</v>
      </c>
      <c r="AB35" s="79">
        <v>0.31249999999999983</v>
      </c>
      <c r="AC35" s="88">
        <v>2.0833333333333333E-3</v>
      </c>
      <c r="AD35" s="33">
        <f t="shared" ref="AD35:AD40" si="11">SUM(AB35-AF$7)</f>
        <v>0.31249999999999983</v>
      </c>
      <c r="AE35" s="34">
        <f t="shared" si="0"/>
        <v>0.30069444444444426</v>
      </c>
      <c r="AF35" s="68"/>
      <c r="AG35" s="34">
        <f t="shared" ca="1" si="1"/>
        <v>0.66874999999999973</v>
      </c>
      <c r="AH35" s="85">
        <v>0.60208333333333319</v>
      </c>
      <c r="AI35" s="71">
        <f t="shared" si="2"/>
        <v>3.9583333333333193E-2</v>
      </c>
      <c r="AJ35" s="68"/>
      <c r="AK35" s="92">
        <v>0.33124999999999999</v>
      </c>
      <c r="AL35" s="71" t="e">
        <f ca="1">SUM(#REF!+AL$6)</f>
        <v>#REF!</v>
      </c>
      <c r="AM35" s="92">
        <v>0.65416666666666667</v>
      </c>
      <c r="AN35" s="71">
        <f t="shared" si="3"/>
        <v>1.3493055555555555</v>
      </c>
      <c r="AO35" s="68"/>
      <c r="AP35" s="34">
        <f t="shared" ca="1" si="4"/>
        <v>2.072222222222222</v>
      </c>
      <c r="AQ35" s="34">
        <f t="shared" si="5"/>
        <v>0</v>
      </c>
    </row>
    <row r="36" spans="9:43" ht="15.6" x14ac:dyDescent="0.3">
      <c r="L36" s="29"/>
      <c r="X36" s="25">
        <v>1.4</v>
      </c>
      <c r="Y36" s="8">
        <v>1.3888888888888889E-3</v>
      </c>
      <c r="Z36" s="15">
        <f>SUM(Y36+Z35)</f>
        <v>4.0972222222222215E-2</v>
      </c>
      <c r="AB36" s="81">
        <v>0.31388888888888872</v>
      </c>
      <c r="AC36" s="88">
        <v>1.3888888888888889E-3</v>
      </c>
      <c r="AD36" s="33">
        <f t="shared" si="11"/>
        <v>0.31388888888888872</v>
      </c>
      <c r="AE36" s="34">
        <f t="shared" si="0"/>
        <v>0.30208333333333315</v>
      </c>
      <c r="AF36" s="68"/>
      <c r="AG36" s="34">
        <f t="shared" ca="1" si="1"/>
        <v>0.67013888888888862</v>
      </c>
      <c r="AH36" s="86">
        <v>0.60347222222222208</v>
      </c>
      <c r="AI36" s="71">
        <f t="shared" si="2"/>
        <v>4.0972222222222077E-2</v>
      </c>
      <c r="AJ36" s="68"/>
      <c r="AK36" s="92">
        <v>0.3298611111111111</v>
      </c>
      <c r="AL36" s="71" t="e">
        <f ca="1">SUM(#REF!+AL$6)</f>
        <v>#REF!</v>
      </c>
      <c r="AM36" s="92">
        <v>0.65277777777777779</v>
      </c>
      <c r="AN36" s="71">
        <f t="shared" si="3"/>
        <v>1.3479166666666664</v>
      </c>
      <c r="AO36" s="68"/>
      <c r="AP36" s="34">
        <f t="shared" ca="1" si="4"/>
        <v>2.0708333333333329</v>
      </c>
      <c r="AQ36" s="34">
        <f t="shared" si="5"/>
        <v>0</v>
      </c>
    </row>
    <row r="37" spans="9:43" ht="18" x14ac:dyDescent="0.35">
      <c r="I37" s="30"/>
      <c r="J37" s="31"/>
      <c r="K37" s="31"/>
      <c r="L37" s="32" t="s">
        <v>57</v>
      </c>
      <c r="M37" s="31"/>
      <c r="N37" s="31"/>
      <c r="O37" s="30"/>
      <c r="P37" s="30"/>
      <c r="X37" s="25">
        <v>1.7</v>
      </c>
      <c r="Y37" s="8">
        <v>1.3888888888888889E-3</v>
      </c>
      <c r="Z37" s="15">
        <f t="shared" ref="Z37:Z40" si="12">SUM(Y37+Z36)</f>
        <v>4.2361111111111106E-2</v>
      </c>
      <c r="AB37" s="81">
        <v>0.3152777777777776</v>
      </c>
      <c r="AC37" s="88">
        <v>1.3888888888888889E-3</v>
      </c>
      <c r="AD37" s="33">
        <f t="shared" si="11"/>
        <v>0.3152777777777776</v>
      </c>
      <c r="AE37" s="34">
        <f t="shared" si="0"/>
        <v>0.30347222222222203</v>
      </c>
      <c r="AF37" s="68"/>
      <c r="AG37" s="34">
        <f t="shared" ca="1" si="1"/>
        <v>0.6715277777777775</v>
      </c>
      <c r="AH37" s="86">
        <v>0.60486111111111096</v>
      </c>
      <c r="AI37" s="71">
        <f t="shared" si="2"/>
        <v>4.2361111111110961E-2</v>
      </c>
      <c r="AJ37" s="68"/>
      <c r="AK37" s="92">
        <v>0.32847222222222222</v>
      </c>
      <c r="AL37" s="71" t="e">
        <f ca="1">SUM(#REF!+AL$6)</f>
        <v>#REF!</v>
      </c>
      <c r="AM37" s="92">
        <v>0.65138888888888891</v>
      </c>
      <c r="AN37" s="71">
        <f t="shared" si="3"/>
        <v>1.3465277777777778</v>
      </c>
      <c r="AO37" s="68"/>
      <c r="AP37" s="34">
        <f t="shared" ca="1" si="4"/>
        <v>2.0694444444444442</v>
      </c>
      <c r="AQ37" s="34"/>
    </row>
    <row r="38" spans="9:43" ht="15.6" x14ac:dyDescent="0.3">
      <c r="L38" s="29"/>
      <c r="X38" s="26">
        <v>1.1000000000000001</v>
      </c>
      <c r="Y38" s="8">
        <v>1.3888888888888889E-3</v>
      </c>
      <c r="Z38" s="15">
        <f t="shared" si="12"/>
        <v>4.3749999999999997E-2</v>
      </c>
      <c r="AB38" s="81">
        <v>0.31666666666666649</v>
      </c>
      <c r="AC38" s="88">
        <v>1.3888888888888889E-3</v>
      </c>
      <c r="AD38" s="33">
        <f t="shared" si="11"/>
        <v>0.31666666666666649</v>
      </c>
      <c r="AE38" s="34">
        <f t="shared" si="0"/>
        <v>0.30486111111111092</v>
      </c>
      <c r="AF38" s="68"/>
      <c r="AG38" s="34">
        <f t="shared" ca="1" si="1"/>
        <v>0.67291666666666639</v>
      </c>
      <c r="AH38" s="86">
        <v>0.60624999999999984</v>
      </c>
      <c r="AI38" s="71">
        <f t="shared" si="2"/>
        <v>4.3749999999999845E-2</v>
      </c>
      <c r="AJ38" s="68"/>
      <c r="AK38" s="92">
        <v>0.32708333333333334</v>
      </c>
      <c r="AL38" s="71" t="e">
        <f ca="1">SUM(#REF!+AL$6)</f>
        <v>#REF!</v>
      </c>
      <c r="AM38" s="92">
        <v>0.65</v>
      </c>
      <c r="AN38" s="71">
        <f t="shared" si="3"/>
        <v>1.3451388888888887</v>
      </c>
      <c r="AO38" s="68"/>
      <c r="AP38" s="34">
        <f t="shared" ca="1" si="4"/>
        <v>2.0680555555555551</v>
      </c>
      <c r="AQ38" s="34">
        <f t="shared" si="5"/>
        <v>0</v>
      </c>
    </row>
    <row r="39" spans="9:43" ht="15.6" x14ac:dyDescent="0.3">
      <c r="L39" s="2"/>
      <c r="X39" s="27">
        <v>1.8</v>
      </c>
      <c r="Y39" s="8">
        <v>2.0833333333333333E-3</v>
      </c>
      <c r="Z39" s="15">
        <f t="shared" si="12"/>
        <v>4.583333333333333E-2</v>
      </c>
      <c r="AB39" s="81">
        <v>0.31874999999999981</v>
      </c>
      <c r="AC39" s="88">
        <v>2.0833333333333333E-3</v>
      </c>
      <c r="AD39" s="33">
        <f t="shared" si="11"/>
        <v>0.31874999999999981</v>
      </c>
      <c r="AE39" s="34">
        <f t="shared" si="0"/>
        <v>0.30694444444444424</v>
      </c>
      <c r="AF39" s="68"/>
      <c r="AG39" s="34">
        <f t="shared" ca="1" si="1"/>
        <v>0.67499999999999982</v>
      </c>
      <c r="AH39" s="86">
        <v>0.60833333333333317</v>
      </c>
      <c r="AI39" s="71">
        <f t="shared" si="2"/>
        <v>4.5833333333333171E-2</v>
      </c>
      <c r="AJ39" s="68"/>
      <c r="AK39" s="93">
        <v>0.32500000000000001</v>
      </c>
      <c r="AL39" s="71" t="e">
        <f ca="1">SUM(#REF!+AL$6)</f>
        <v>#REF!</v>
      </c>
      <c r="AM39" s="93">
        <v>0.6479166666666667</v>
      </c>
      <c r="AN39" s="71">
        <f t="shared" si="3"/>
        <v>1.3430555555555554</v>
      </c>
      <c r="AO39" s="68"/>
      <c r="AP39" s="34">
        <f t="shared" ca="1" si="4"/>
        <v>2.0659722222222219</v>
      </c>
      <c r="AQ39" s="34">
        <f t="shared" si="5"/>
        <v>0</v>
      </c>
    </row>
    <row r="40" spans="9:43" ht="15.6" x14ac:dyDescent="0.3">
      <c r="L40" s="2"/>
      <c r="X40" s="27" t="s">
        <v>54</v>
      </c>
      <c r="Y40" s="8">
        <v>1.3888888888888889E-3</v>
      </c>
      <c r="Z40" s="15">
        <f t="shared" si="12"/>
        <v>4.7222222222222221E-2</v>
      </c>
      <c r="AB40" s="81">
        <v>0.3201388888888887</v>
      </c>
      <c r="AC40" s="88">
        <v>1.3888888888888889E-3</v>
      </c>
      <c r="AD40" s="33">
        <f t="shared" si="11"/>
        <v>0.3201388888888887</v>
      </c>
      <c r="AE40" s="34">
        <f t="shared" si="0"/>
        <v>0.30833333333333313</v>
      </c>
      <c r="AF40" s="68"/>
      <c r="AG40" s="34">
        <f t="shared" ca="1" si="1"/>
        <v>0.67638888888888871</v>
      </c>
      <c r="AH40" s="86">
        <v>0.60972222222222205</v>
      </c>
      <c r="AI40" s="71">
        <f t="shared" si="2"/>
        <v>4.7222222222222054E-2</v>
      </c>
      <c r="AJ40" s="68"/>
      <c r="AK40" s="93"/>
      <c r="AL40" s="71"/>
      <c r="AM40" s="93" t="s">
        <v>6</v>
      </c>
      <c r="AN40" s="71"/>
      <c r="AO40" s="68"/>
      <c r="AP40" s="34">
        <f t="shared" ca="1" si="4"/>
        <v>0.72291666666666643</v>
      </c>
      <c r="AQ40" s="34">
        <f t="shared" si="5"/>
        <v>0</v>
      </c>
    </row>
    <row r="41" spans="9:43" ht="15.6" x14ac:dyDescent="0.3">
      <c r="L41" s="2"/>
      <c r="AB41" s="82" t="s">
        <v>6</v>
      </c>
      <c r="AC41" s="90">
        <f>SUM(AC6:AC40)</f>
        <v>4.7222222222222221E-2</v>
      </c>
      <c r="AD41" s="74"/>
      <c r="AE41" s="74"/>
      <c r="AF41" s="68"/>
      <c r="AG41" s="68"/>
      <c r="AH41" s="70" t="s">
        <v>6</v>
      </c>
      <c r="AI41" s="68"/>
      <c r="AJ41" s="68"/>
      <c r="AK41" s="93">
        <v>0.32291666666666669</v>
      </c>
      <c r="AL41" s="71" t="e">
        <f ca="1">SUM(#REF!+AL$6)</f>
        <v>#REF!</v>
      </c>
      <c r="AM41" s="93">
        <v>0.64583333333333337</v>
      </c>
      <c r="AN41" s="71">
        <f t="shared" si="3"/>
        <v>1.3409722222222222</v>
      </c>
      <c r="AO41" s="68"/>
      <c r="AP41" s="68"/>
      <c r="AQ41" s="34">
        <f t="shared" si="5"/>
        <v>0</v>
      </c>
    </row>
    <row r="42" spans="9:43" ht="15.6" x14ac:dyDescent="0.3">
      <c r="L42" s="2"/>
      <c r="AB42" s="45"/>
      <c r="AC42" s="87"/>
      <c r="AD42" s="74"/>
      <c r="AE42" s="74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34">
        <f t="shared" si="5"/>
        <v>0</v>
      </c>
    </row>
    <row r="43" spans="9:43" ht="15.6" x14ac:dyDescent="0.3">
      <c r="L43" s="2"/>
      <c r="AB43" s="45"/>
      <c r="AC43" s="87"/>
      <c r="AD43" s="74"/>
      <c r="AE43" s="74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34">
        <f t="shared" si="5"/>
        <v>0</v>
      </c>
    </row>
    <row r="44" spans="9:43" ht="15.6" x14ac:dyDescent="0.3">
      <c r="AB44" s="45"/>
      <c r="AC44" s="87"/>
      <c r="AD44" s="74"/>
      <c r="AE44" s="74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</row>
    <row r="45" spans="9:43" ht="15.6" x14ac:dyDescent="0.3">
      <c r="AB45" s="45"/>
      <c r="AC45" s="87"/>
      <c r="AD45" s="74"/>
      <c r="AE45" s="74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</row>
    <row r="46" spans="9:43" ht="15.6" x14ac:dyDescent="0.3">
      <c r="AC46" s="45"/>
      <c r="AD46" s="87"/>
      <c r="AE46" s="74"/>
      <c r="AF46" s="74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</row>
    <row r="47" spans="9:43" ht="15.6" x14ac:dyDescent="0.3">
      <c r="AC47" s="45"/>
      <c r="AD47" s="87"/>
      <c r="AE47" s="74"/>
      <c r="AF47" s="74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</row>
    <row r="48" spans="9:43" ht="15.6" x14ac:dyDescent="0.3">
      <c r="AC48" s="45"/>
      <c r="AD48" s="87"/>
      <c r="AE48" s="74"/>
      <c r="AF48" s="74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</row>
  </sheetData>
  <mergeCells count="58">
    <mergeCell ref="X5:Z5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R9:R10"/>
    <mergeCell ref="S9:S10"/>
    <mergeCell ref="U9:U10"/>
    <mergeCell ref="V9:V10"/>
    <mergeCell ref="R23:R24"/>
    <mergeCell ref="G23:G24"/>
    <mergeCell ref="H23:H24"/>
    <mergeCell ref="I23:I24"/>
    <mergeCell ref="J23:J24"/>
    <mergeCell ref="K23:K24"/>
    <mergeCell ref="L23:L24"/>
    <mergeCell ref="S23:S24"/>
    <mergeCell ref="U23:U24"/>
    <mergeCell ref="V23:V24"/>
    <mergeCell ref="Q23:Q24"/>
    <mergeCell ref="Q9:Q10"/>
    <mergeCell ref="P9:P10"/>
    <mergeCell ref="N23:N24"/>
    <mergeCell ref="C23:C24"/>
    <mergeCell ref="J25:J26"/>
    <mergeCell ref="K25:K26"/>
    <mergeCell ref="L25:L26"/>
    <mergeCell ref="M25:M26"/>
    <mergeCell ref="H25:H26"/>
    <mergeCell ref="M23:M24"/>
    <mergeCell ref="C25:C26"/>
    <mergeCell ref="D25:D26"/>
    <mergeCell ref="E25:E26"/>
    <mergeCell ref="F25:F26"/>
    <mergeCell ref="G25:G26"/>
    <mergeCell ref="D23:D24"/>
    <mergeCell ref="E23:E24"/>
    <mergeCell ref="F23:F24"/>
    <mergeCell ref="O23:O24"/>
    <mergeCell ref="P23:P24"/>
    <mergeCell ref="I25:I26"/>
    <mergeCell ref="N25:N26"/>
    <mergeCell ref="V25:V26"/>
    <mergeCell ref="O25:O26"/>
    <mergeCell ref="P25:P26"/>
    <mergeCell ref="Q25:Q26"/>
    <mergeCell ref="R25:R26"/>
    <mergeCell ref="S25:S26"/>
    <mergeCell ref="U25:U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Łódź 015 (tam)</vt:lpstr>
      <vt:lpstr>Łódź 015 (powrót)</vt:lpstr>
      <vt:lpstr>notatki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Jola</cp:lastModifiedBy>
  <cp:lastPrinted>2024-10-18T08:03:42Z</cp:lastPrinted>
  <dcterms:created xsi:type="dcterms:W3CDTF">2022-10-12T05:55:37Z</dcterms:created>
  <dcterms:modified xsi:type="dcterms:W3CDTF">2024-10-18T08:43:03Z</dcterms:modified>
</cp:coreProperties>
</file>