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A7EF6942-4578-467E-8B98-2BB6BE7CAFD3}" xr6:coauthVersionLast="36" xr6:coauthVersionMax="36" xr10:uidLastSave="{00000000-0000-0000-0000-000000000000}"/>
  <bookViews>
    <workbookView xWindow="0" yWindow="0" windowWidth="19440" windowHeight="12645" activeTab="1" xr2:uid="{00000000-000D-0000-FFFF-FFFF00000000}"/>
  </bookViews>
  <sheets>
    <sheet name="Opoczno-Tomaszów Maz. -tam" sheetId="1" r:id="rId1"/>
    <sheet name="Opoczno-Tomaszów Maz. pow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J37" i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K28" i="2"/>
  <c r="L28" i="2"/>
  <c r="M28" i="2"/>
  <c r="N28" i="2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O28" i="2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P28" i="2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P45" i="2" s="1"/>
  <c r="P46" i="2" s="1"/>
  <c r="P47" i="2" s="1"/>
  <c r="P48" i="2" s="1"/>
  <c r="P49" i="2" s="1"/>
  <c r="P50" i="2" s="1"/>
  <c r="P51" i="2" s="1"/>
  <c r="P52" i="2" s="1"/>
  <c r="P53" i="2" s="1"/>
  <c r="K29" i="2"/>
  <c r="L29" i="2"/>
  <c r="M29" i="2"/>
  <c r="K30" i="2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L30" i="2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M30" i="2"/>
  <c r="M31" i="2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J28" i="2"/>
  <c r="J29" i="2"/>
  <c r="J30" i="2"/>
  <c r="J31" i="2"/>
  <c r="J32" i="2"/>
  <c r="J33" i="2"/>
  <c r="J34" i="2"/>
  <c r="J35" i="2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H28" i="2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A37" i="2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28" i="2"/>
  <c r="A29" i="2"/>
  <c r="A30" i="2"/>
  <c r="A31" i="2"/>
  <c r="A32" i="2" s="1"/>
  <c r="A33" i="2" s="1"/>
  <c r="A34" i="2" s="1"/>
  <c r="A35" i="2" s="1"/>
  <c r="A36" i="2" s="1"/>
  <c r="K35" i="1"/>
  <c r="L35" i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M35" i="1"/>
  <c r="N35" i="1"/>
  <c r="O35" i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P35" i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K36" i="1"/>
  <c r="M36" i="1"/>
  <c r="N36" i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K37" i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M37" i="1"/>
  <c r="M38" i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J34" i="1"/>
  <c r="J35" i="1"/>
  <c r="H35" i="1"/>
  <c r="H36" i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A47" i="1"/>
  <c r="A48" i="1" s="1"/>
  <c r="A49" i="1" s="1"/>
  <c r="A50" i="1" s="1"/>
  <c r="A51" i="1" s="1"/>
  <c r="A52" i="1" s="1"/>
  <c r="A53" i="1" s="1"/>
  <c r="A54" i="1" s="1"/>
  <c r="A55" i="1" s="1"/>
  <c r="A35" i="1"/>
  <c r="A36" i="1"/>
  <c r="A37" i="1"/>
  <c r="A38" i="1" s="1"/>
  <c r="A39" i="1" s="1"/>
  <c r="A40" i="1" s="1"/>
  <c r="A41" i="1" s="1"/>
  <c r="A42" i="1" s="1"/>
  <c r="A43" i="1" s="1"/>
  <c r="A44" i="1" s="1"/>
  <c r="A45" i="1" s="1"/>
  <c r="A46" i="1" s="1"/>
  <c r="F38" i="1" l="1"/>
  <c r="F30" i="2" l="1"/>
  <c r="F31" i="2"/>
  <c r="F32" i="2"/>
  <c r="F32" i="1" l="1"/>
  <c r="F33" i="1"/>
  <c r="F34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11" i="2"/>
  <c r="A12" i="2" s="1"/>
  <c r="A13" i="2" s="1"/>
  <c r="A14" i="2" s="1"/>
  <c r="A15" i="2" s="1"/>
  <c r="A16" i="2" s="1"/>
  <c r="A17" i="2" s="1"/>
  <c r="A18" i="2" s="1"/>
  <c r="A20" i="2" s="1"/>
  <c r="A21" i="2" s="1"/>
  <c r="A22" i="2" s="1"/>
  <c r="A23" i="2" s="1"/>
  <c r="A24" i="2" s="1"/>
  <c r="A25" i="2" s="1"/>
  <c r="A26" i="2" s="1"/>
  <c r="A27" i="2" l="1"/>
  <c r="A28" i="1"/>
  <c r="A29" i="1" s="1"/>
  <c r="A30" i="1" s="1"/>
  <c r="A31" i="1" s="1"/>
  <c r="F18" i="2"/>
  <c r="A32" i="1" l="1"/>
  <c r="A33" i="1" s="1"/>
  <c r="A34" i="1" s="1"/>
  <c r="F53" i="2"/>
  <c r="F52" i="2"/>
  <c r="F51" i="2"/>
  <c r="F50" i="2"/>
  <c r="F49" i="2"/>
  <c r="F48" i="2"/>
  <c r="F47" i="2"/>
  <c r="F35" i="2"/>
  <c r="F34" i="2"/>
  <c r="F33" i="2"/>
  <c r="F29" i="2"/>
  <c r="F27" i="2"/>
  <c r="F26" i="2"/>
  <c r="F25" i="2"/>
  <c r="F24" i="2"/>
  <c r="F23" i="2"/>
  <c r="F22" i="2"/>
  <c r="F21" i="2"/>
  <c r="F20" i="2"/>
  <c r="F19" i="2"/>
  <c r="F17" i="2"/>
  <c r="F16" i="2"/>
  <c r="F15" i="2"/>
  <c r="F14" i="2"/>
  <c r="F13" i="2"/>
  <c r="F12" i="2"/>
  <c r="P11" i="2"/>
  <c r="P12" i="2" s="1"/>
  <c r="P13" i="2" s="1"/>
  <c r="P14" i="2" s="1"/>
  <c r="P15" i="2" s="1"/>
  <c r="P16" i="2" s="1"/>
  <c r="P17" i="2" s="1"/>
  <c r="P18" i="2" s="1"/>
  <c r="P20" i="2" s="1"/>
  <c r="P21" i="2" s="1"/>
  <c r="P22" i="2" s="1"/>
  <c r="P23" i="2" s="1"/>
  <c r="P24" i="2" s="1"/>
  <c r="P25" i="2" s="1"/>
  <c r="P26" i="2" s="1"/>
  <c r="P27" i="2" s="1"/>
  <c r="O11" i="2"/>
  <c r="O12" i="2" s="1"/>
  <c r="O13" i="2" s="1"/>
  <c r="O14" i="2" s="1"/>
  <c r="O15" i="2" s="1"/>
  <c r="O16" i="2" s="1"/>
  <c r="O17" i="2" s="1"/>
  <c r="O18" i="2" s="1"/>
  <c r="O20" i="2" s="1"/>
  <c r="O21" i="2" s="1"/>
  <c r="O22" i="2" s="1"/>
  <c r="O23" i="2" s="1"/>
  <c r="O24" i="2" s="1"/>
  <c r="O25" i="2" s="1"/>
  <c r="O26" i="2" s="1"/>
  <c r="O27" i="2" s="1"/>
  <c r="N11" i="2"/>
  <c r="N12" i="2" s="1"/>
  <c r="N13" i="2" s="1"/>
  <c r="N14" i="2" s="1"/>
  <c r="N15" i="2" s="1"/>
  <c r="N16" i="2" s="1"/>
  <c r="N17" i="2" s="1"/>
  <c r="N18" i="2" s="1"/>
  <c r="N20" i="2" s="1"/>
  <c r="N21" i="2" s="1"/>
  <c r="N22" i="2" s="1"/>
  <c r="N23" i="2" s="1"/>
  <c r="N24" i="2" s="1"/>
  <c r="N25" i="2" s="1"/>
  <c r="N26" i="2" s="1"/>
  <c r="N27" i="2" s="1"/>
  <c r="M11" i="2"/>
  <c r="M12" i="2" s="1"/>
  <c r="M13" i="2" s="1"/>
  <c r="M14" i="2" s="1"/>
  <c r="M15" i="2" s="1"/>
  <c r="M16" i="2" s="1"/>
  <c r="M17" i="2" s="1"/>
  <c r="M18" i="2" s="1"/>
  <c r="M20" i="2" s="1"/>
  <c r="M21" i="2" s="1"/>
  <c r="M22" i="2" s="1"/>
  <c r="M23" i="2" s="1"/>
  <c r="M24" i="2" s="1"/>
  <c r="M25" i="2" s="1"/>
  <c r="M26" i="2" s="1"/>
  <c r="M27" i="2" s="1"/>
  <c r="L11" i="2"/>
  <c r="L12" i="2" s="1"/>
  <c r="L13" i="2" s="1"/>
  <c r="L14" i="2" s="1"/>
  <c r="L15" i="2" s="1"/>
  <c r="L16" i="2" s="1"/>
  <c r="L17" i="2" s="1"/>
  <c r="L18" i="2" s="1"/>
  <c r="L20" i="2" s="1"/>
  <c r="L21" i="2" s="1"/>
  <c r="L22" i="2" s="1"/>
  <c r="L23" i="2" s="1"/>
  <c r="L24" i="2" s="1"/>
  <c r="L25" i="2" s="1"/>
  <c r="L26" i="2" s="1"/>
  <c r="L27" i="2" s="1"/>
  <c r="K11" i="2"/>
  <c r="K12" i="2" s="1"/>
  <c r="K13" i="2" s="1"/>
  <c r="K14" i="2" s="1"/>
  <c r="K15" i="2" s="1"/>
  <c r="K16" i="2" s="1"/>
  <c r="K17" i="2" s="1"/>
  <c r="K18" i="2" s="1"/>
  <c r="K20" i="2" s="1"/>
  <c r="K21" i="2" s="1"/>
  <c r="K22" i="2" s="1"/>
  <c r="K23" i="2" s="1"/>
  <c r="K24" i="2" s="1"/>
  <c r="K25" i="2" s="1"/>
  <c r="K26" i="2" s="1"/>
  <c r="K27" i="2" s="1"/>
  <c r="J11" i="2"/>
  <c r="J12" i="2" s="1"/>
  <c r="J13" i="2" s="1"/>
  <c r="J14" i="2" s="1"/>
  <c r="J15" i="2" s="1"/>
  <c r="J16" i="2" s="1"/>
  <c r="J17" i="2" s="1"/>
  <c r="J18" i="2" s="1"/>
  <c r="J20" i="2" s="1"/>
  <c r="J21" i="2" s="1"/>
  <c r="J22" i="2" s="1"/>
  <c r="J23" i="2" s="1"/>
  <c r="J24" i="2" s="1"/>
  <c r="J25" i="2" s="1"/>
  <c r="J26" i="2" s="1"/>
  <c r="J27" i="2" s="1"/>
  <c r="H11" i="2"/>
  <c r="H12" i="2" s="1"/>
  <c r="H13" i="2" s="1"/>
  <c r="H14" i="2" s="1"/>
  <c r="H15" i="2" s="1"/>
  <c r="H16" i="2" s="1"/>
  <c r="H17" i="2" s="1"/>
  <c r="F11" i="2"/>
  <c r="F10" i="2"/>
  <c r="H18" i="2" l="1"/>
  <c r="H20" i="2" s="1"/>
  <c r="H21" i="2" s="1"/>
  <c r="H22" i="2" s="1"/>
  <c r="H23" i="2" s="1"/>
  <c r="H24" i="2" s="1"/>
  <c r="H25" i="2" s="1"/>
  <c r="H26" i="2" s="1"/>
  <c r="F41" i="1"/>
  <c r="F42" i="1"/>
  <c r="F43" i="1"/>
  <c r="F44" i="1"/>
  <c r="F45" i="1"/>
  <c r="F46" i="1"/>
  <c r="F48" i="1"/>
  <c r="F49" i="1"/>
  <c r="F50" i="1"/>
  <c r="F51" i="1"/>
  <c r="F52" i="1"/>
  <c r="F53" i="1"/>
  <c r="F54" i="1"/>
  <c r="F55" i="1"/>
  <c r="H27" i="2" l="1"/>
  <c r="F36" i="1"/>
  <c r="F37" i="1"/>
  <c r="F39" i="1"/>
  <c r="F40" i="1"/>
  <c r="P10" i="1" l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l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H10" i="1"/>
  <c r="H11" i="1" s="1"/>
  <c r="H12" i="1" s="1"/>
  <c r="H13" i="1" s="1"/>
  <c r="H14" i="1" s="1"/>
  <c r="H15" i="1" s="1"/>
  <c r="H28" i="1" s="1"/>
  <c r="H29" i="1" s="1"/>
  <c r="H30" i="1" s="1"/>
  <c r="H31" i="1" s="1"/>
  <c r="H32" i="1" s="1"/>
  <c r="H33" i="1" s="1"/>
  <c r="H34" i="1" s="1"/>
  <c r="F31" i="1" l="1"/>
  <c r="F30" i="1"/>
  <c r="F29" i="1"/>
  <c r="F28" i="1"/>
  <c r="F27" i="1"/>
  <c r="F15" i="1"/>
  <c r="F14" i="1"/>
  <c r="F13" i="1"/>
  <c r="F12" i="1"/>
  <c r="F11" i="1"/>
  <c r="O10" i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N10" i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M10" i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L10" i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K10" i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J10" i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F10" i="1"/>
  <c r="F9" i="1"/>
  <c r="J21" i="1" l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O28" i="1"/>
  <c r="O29" i="1" s="1"/>
  <c r="O30" i="1" s="1"/>
  <c r="O31" i="1" s="1"/>
  <c r="O32" i="1" s="1"/>
  <c r="O33" i="1" s="1"/>
  <c r="O34" i="1" s="1"/>
  <c r="K28" i="1"/>
  <c r="K29" i="1" s="1"/>
  <c r="K30" i="1" s="1"/>
  <c r="K31" i="1" s="1"/>
  <c r="K32" i="1" s="1"/>
  <c r="K33" i="1" s="1"/>
  <c r="K34" i="1" s="1"/>
  <c r="L28" i="1"/>
  <c r="L29" i="1" s="1"/>
  <c r="L30" i="1" s="1"/>
  <c r="L31" i="1" s="1"/>
  <c r="L32" i="1" s="1"/>
  <c r="L33" i="1" s="1"/>
  <c r="L34" i="1" s="1"/>
  <c r="M28" i="1"/>
  <c r="M29" i="1" s="1"/>
  <c r="M30" i="1" s="1"/>
  <c r="M31" i="1" s="1"/>
  <c r="M32" i="1" s="1"/>
  <c r="M33" i="1" s="1"/>
  <c r="M34" i="1" s="1"/>
  <c r="N28" i="1"/>
  <c r="N29" i="1" s="1"/>
  <c r="N30" i="1" s="1"/>
  <c r="N31" i="1" s="1"/>
  <c r="N32" i="1" s="1"/>
  <c r="N33" i="1" s="1"/>
  <c r="N34" i="1" s="1"/>
</calcChain>
</file>

<file path=xl/sharedStrings.xml><?xml version="1.0" encoding="utf-8"?>
<sst xmlns="http://schemas.openxmlformats.org/spreadsheetml/2006/main" count="347" uniqueCount="137">
  <si>
    <r>
      <rPr>
        <b/>
        <sz val="9"/>
        <rFont val="Tahoma"/>
        <family val="2"/>
      </rPr>
      <t>Linia użyteczności  publicznej</t>
    </r>
  </si>
  <si>
    <r>
      <rPr>
        <b/>
        <sz val="9"/>
        <rFont val="Tahoma"/>
        <family val="2"/>
      </rPr>
      <t>LINIA:</t>
    </r>
  </si>
  <si>
    <r>
      <rPr>
        <b/>
        <sz val="9"/>
        <rFont val="Tahoma"/>
        <family val="2"/>
      </rPr>
      <t>NUMER LINII</t>
    </r>
  </si>
  <si>
    <t>Oznaczenie kursu</t>
  </si>
  <si>
    <r>
      <rPr>
        <sz val="7"/>
        <rFont val="Tahoma"/>
        <family val="2"/>
      </rPr>
      <t>Kat. drogi</t>
    </r>
  </si>
  <si>
    <r>
      <rPr>
        <sz val="7"/>
        <rFont val="Tahoma"/>
        <family val="2"/>
      </rPr>
      <t>Pręd. Tech.</t>
    </r>
  </si>
  <si>
    <r>
      <rPr>
        <sz val="7"/>
        <rFont val="Tahoma"/>
        <family val="2"/>
      </rPr>
      <t>odległości między przyst.</t>
    </r>
  </si>
  <si>
    <r>
      <rPr>
        <sz val="7"/>
        <rFont val="Tahoma"/>
        <family val="2"/>
      </rPr>
      <t>km narast.</t>
    </r>
  </si>
  <si>
    <t>czas między przyst.</t>
  </si>
  <si>
    <r>
      <rPr>
        <sz val="7"/>
        <rFont val="Tahoma"/>
        <family val="2"/>
      </rPr>
      <t>Czas narast.</t>
    </r>
  </si>
  <si>
    <r>
      <rPr>
        <sz val="7"/>
        <rFont val="Tahoma"/>
        <family val="2"/>
      </rPr>
      <t>Rodzaj kursu</t>
    </r>
  </si>
  <si>
    <t>Zw</t>
  </si>
  <si>
    <r>
      <rPr>
        <sz val="7"/>
        <rFont val="Tahoma"/>
        <family val="2"/>
      </rPr>
      <t>Zw</t>
    </r>
  </si>
  <si>
    <r>
      <rPr>
        <sz val="8"/>
        <rFont val="Tahoma"/>
        <family val="2"/>
      </rPr>
      <t>0:00</t>
    </r>
  </si>
  <si>
    <r>
      <rPr>
        <sz val="7.5"/>
        <rFont val="Tahoma"/>
        <family val="2"/>
      </rPr>
      <t>Oznaczenia:</t>
    </r>
  </si>
  <si>
    <r>
      <rPr>
        <sz val="7.5"/>
        <rFont val="Tahoma"/>
        <family val="2"/>
      </rPr>
      <t>D - kursuje od poniedziałku do piątku oprócz świąt</t>
    </r>
  </si>
  <si>
    <r>
      <rPr>
        <sz val="7.5"/>
        <rFont val="Tahoma"/>
        <family val="2"/>
      </rPr>
      <t>Rodzaje kursów:</t>
    </r>
  </si>
  <si>
    <r>
      <rPr>
        <sz val="7.5"/>
        <rFont val="Tahoma"/>
        <family val="2"/>
      </rPr>
      <t>Zw - kurs zwykły</t>
    </r>
  </si>
  <si>
    <t>nr przystanku</t>
  </si>
  <si>
    <t>Dworce i przystanki</t>
  </si>
  <si>
    <t>02</t>
  </si>
  <si>
    <t>Liczba autobusów niezbednych do codziennej realizacji przewozów : 3</t>
  </si>
  <si>
    <t>03</t>
  </si>
  <si>
    <t>01</t>
  </si>
  <si>
    <t>G</t>
  </si>
  <si>
    <t>W</t>
  </si>
  <si>
    <t>K</t>
  </si>
  <si>
    <t>P</t>
  </si>
  <si>
    <t xml:space="preserve">E - kursuje od poniedziałku do soboty oprócz świąt </t>
  </si>
  <si>
    <t>E</t>
  </si>
  <si>
    <t>Oznaczenie Operatora</t>
  </si>
  <si>
    <t xml:space="preserve">Opoczno - Sławno - Tomaszów Mazowiecki </t>
  </si>
  <si>
    <t>Grudzeń Kolonia I</t>
  </si>
  <si>
    <t>Celestynów II</t>
  </si>
  <si>
    <t>Unewel</t>
  </si>
  <si>
    <t xml:space="preserve">Tomaszów Maz. d.a. Dworcowa 6                                               </t>
  </si>
  <si>
    <t xml:space="preserve">Szadkowice </t>
  </si>
  <si>
    <t>Opoczno Biernackiego /MDK/</t>
  </si>
  <si>
    <t xml:space="preserve">Opoczno Biernackiego /Sąd Rejonowy </t>
  </si>
  <si>
    <t>Kamień I</t>
  </si>
  <si>
    <t>17</t>
  </si>
  <si>
    <t>16</t>
  </si>
  <si>
    <t>14</t>
  </si>
  <si>
    <t>11</t>
  </si>
  <si>
    <t>10</t>
  </si>
  <si>
    <t>07</t>
  </si>
  <si>
    <t>05</t>
  </si>
  <si>
    <t>09</t>
  </si>
  <si>
    <t>04</t>
  </si>
  <si>
    <t>13</t>
  </si>
  <si>
    <t>08</t>
  </si>
  <si>
    <t xml:space="preserve">Twarda ul. Północna </t>
  </si>
  <si>
    <t xml:space="preserve">Smardzewice ul. Główna </t>
  </si>
  <si>
    <t>Smardzewice ul. Główna</t>
  </si>
  <si>
    <t xml:space="preserve">Smardzewice Biała Góra </t>
  </si>
  <si>
    <t xml:space="preserve">Tomaszów Maz. Modrzewskiego - piekarnia </t>
  </si>
  <si>
    <t xml:space="preserve">Tomaszów Maz. Św. Antoniego - B. Głowackiego </t>
  </si>
  <si>
    <t xml:space="preserve">Tomaszów Maz Św. Antoniego - DH Tomasz </t>
  </si>
  <si>
    <t xml:space="preserve">Tomaszów Maz. gen. Grota - Roweckiego - Rondo Solidarności </t>
  </si>
  <si>
    <t>R</t>
  </si>
  <si>
    <t>12</t>
  </si>
  <si>
    <t>15</t>
  </si>
  <si>
    <t xml:space="preserve">Tomaszów Maz gen. Grota - Roweckiego - Warszawska </t>
  </si>
  <si>
    <t xml:space="preserve">Tomaszów Maz. św. Antoniego - PSS Społem </t>
  </si>
  <si>
    <t>Tomaszów Maz. św. Antoniego - gen. Sikorskiego</t>
  </si>
  <si>
    <t>06</t>
  </si>
  <si>
    <t xml:space="preserve">Tomaszów Maz Modrzewskiego - rezerwat </t>
  </si>
  <si>
    <t xml:space="preserve">Smardzewice ul Główna </t>
  </si>
  <si>
    <t xml:space="preserve">Kamień I </t>
  </si>
  <si>
    <t>Opoczno Biernackiego /WIS</t>
  </si>
  <si>
    <t>Opoczno Biernackiego /Pływalnia</t>
  </si>
  <si>
    <t>Celestynów I /Szkoła/</t>
  </si>
  <si>
    <t>Lp</t>
  </si>
  <si>
    <t>Kamień n.ż</t>
  </si>
  <si>
    <t xml:space="preserve">Tomaszówek </t>
  </si>
  <si>
    <t>PKS w Opocznie Sp. z o. o.</t>
  </si>
  <si>
    <t>Kuraszków 5    26 - 307 Białaczów</t>
  </si>
  <si>
    <t>Kliny</t>
  </si>
  <si>
    <t>-</t>
  </si>
  <si>
    <t>Grążowice</t>
  </si>
  <si>
    <t>Prymusowa Wola, skrzyżowanie</t>
  </si>
  <si>
    <t>Prymusowa Wola, Skrzyżowanie Prymusowa Wola Kolonia</t>
  </si>
  <si>
    <t>Kunice, Skrzyżowanie Kunice (Horomanów)</t>
  </si>
  <si>
    <t>Kunice OSP</t>
  </si>
  <si>
    <t>Sławno</t>
  </si>
  <si>
    <t>Ostrożna</t>
  </si>
  <si>
    <t>Antoninów I /Świetlica Wiejska/</t>
  </si>
  <si>
    <t xml:space="preserve">Antoninów II </t>
  </si>
  <si>
    <t>kurs 785</t>
  </si>
  <si>
    <t>kurs 782</t>
  </si>
  <si>
    <t>kurs 252</t>
  </si>
  <si>
    <t>kurs 789</t>
  </si>
  <si>
    <t>kurs 786</t>
  </si>
  <si>
    <t>kurs 788</t>
  </si>
  <si>
    <t>kurs 495</t>
  </si>
  <si>
    <t>kurs 784</t>
  </si>
  <si>
    <t>kurs 787</t>
  </si>
  <si>
    <t>kurs 496</t>
  </si>
  <si>
    <t>kurs 251</t>
  </si>
  <si>
    <t>nr drogi</t>
  </si>
  <si>
    <t>31</t>
  </si>
  <si>
    <t>D - kursuje od poniedziałku do piątku oprócz świąt</t>
  </si>
  <si>
    <t>Kategoria drogi: G-droga gminna, K - droga krajowa, P - droga powiatowa; W - droga wojewódzka; R - teren prywatny</t>
  </si>
  <si>
    <t>44</t>
  </si>
  <si>
    <t xml:space="preserve">Kategoria drogi: G-droga gminna, K - droga krajowa, P - droga powiatowa; W - droga wojewódzka; R - teren prywatny </t>
  </si>
  <si>
    <t xml:space="preserve">Tomaszów Maz. Warszawska/ gen. Grota Roweckiego </t>
  </si>
  <si>
    <t xml:space="preserve">Tomaszów Maz. Warszawska/ Konst. 3 Maja  </t>
  </si>
  <si>
    <t xml:space="preserve">Tomaszów Maz Warszawska/ Galeria  </t>
  </si>
  <si>
    <t xml:space="preserve">Opoczno ul. Piotrkowska /ul. Kossaka </t>
  </si>
  <si>
    <t xml:space="preserve">Opoczno ul. Leśna /ul. Przemysłowa </t>
  </si>
  <si>
    <t>Opoczno ul. Piotrkowska ZPC Śląsk</t>
  </si>
  <si>
    <t xml:space="preserve">Opoczno ul. Piotrkowska PGR </t>
  </si>
  <si>
    <t>Sławno Kolonia /posesja Nr 24/</t>
  </si>
  <si>
    <t>Wincentynów /skrzyżowanie wieś/</t>
  </si>
  <si>
    <t>Tomaszówek /posesja nr 12/</t>
  </si>
  <si>
    <t>Kamień / przy Publicznej Szkole Podstawowej/</t>
  </si>
  <si>
    <t xml:space="preserve">Bratków /obok Świetlicy Wiejskiej/ </t>
  </si>
  <si>
    <t>Grudzeń Las /okolice skrzyżowania z drogą zakładową/</t>
  </si>
  <si>
    <t>Dm</t>
  </si>
  <si>
    <t>m - nie kursuje w dniach 24 i 31.XII</t>
  </si>
  <si>
    <t>Tomaszów Maz Cmentarz Miejski- Ugaj</t>
  </si>
  <si>
    <t>Kamień /przy Publicznej Szkole Podstawowej/</t>
  </si>
  <si>
    <t xml:space="preserve">Opoczno ul. Piotrkowska ZPC Śląsk </t>
  </si>
  <si>
    <t xml:space="preserve">Opoczno ul. Piotrkowska /ul. Armii Krajowej </t>
  </si>
  <si>
    <t xml:space="preserve">Opoczno, ul. Perzyńskiego                                           </t>
  </si>
  <si>
    <t xml:space="preserve">Opoczno, ul. Perzyńskiego                                               </t>
  </si>
  <si>
    <t>33</t>
  </si>
  <si>
    <t>22</t>
  </si>
  <si>
    <t>26</t>
  </si>
  <si>
    <t>30</t>
  </si>
  <si>
    <t>28</t>
  </si>
  <si>
    <t>kurs 498</t>
  </si>
  <si>
    <t>29</t>
  </si>
  <si>
    <t>98</t>
  </si>
  <si>
    <t xml:space="preserve">Osoba zarządzająca transportem:                                                          Waldemar Roman Woźniak - Prezes Zarządu     </t>
  </si>
  <si>
    <t xml:space="preserve">Osoba zarządzająca transportem:                                                                          Waldemar Roman Woźniak - Prezes Zarządu     </t>
  </si>
  <si>
    <t>Bratków okolice posesji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</si>
</sst>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0.0"/>
    <numFmt numFmtId="166" formatCode="#,##0.0"/>
  </numFmts>
  <fonts count="20" x14ac:knownFonts="1">
    <font>
      <sz val="11"/>
      <color theme="1"/>
      <name val="Calibri"/>
      <family val="2"/>
      <scheme val="minor"/>
    </font>
    <font>
      <b/>
      <sz val="9"/>
      <name val="Tahoma"/>
      <family val="2"/>
      <charset val="238"/>
    </font>
    <font>
      <b/>
      <sz val="9"/>
      <name val="Tahoma"/>
      <family val="2"/>
    </font>
    <font>
      <b/>
      <sz val="10"/>
      <color rgb="FF000000"/>
      <name val="Tahoma"/>
      <family val="2"/>
      <charset val="238"/>
    </font>
    <font>
      <sz val="7"/>
      <name val="Tahoma"/>
      <family val="2"/>
    </font>
    <font>
      <sz val="7"/>
      <name val="Tahoma"/>
      <family val="2"/>
      <charset val="238"/>
    </font>
    <font>
      <sz val="8"/>
      <name val="Tahoma"/>
      <family val="2"/>
      <charset val="238"/>
    </font>
    <font>
      <sz val="8"/>
      <name val="Tahoma"/>
      <family val="2"/>
    </font>
    <font>
      <sz val="8"/>
      <color rgb="FF000000"/>
      <name val="Times New Roman"/>
      <family val="1"/>
      <charset val="238"/>
    </font>
    <font>
      <sz val="7.5"/>
      <name val="Tahoma"/>
      <family val="2"/>
      <charset val="238"/>
    </font>
    <font>
      <sz val="8"/>
      <color rgb="FF000000"/>
      <name val="Tahoma"/>
      <family val="2"/>
    </font>
    <font>
      <sz val="7.5"/>
      <name val="Tahoma"/>
      <family val="2"/>
    </font>
    <font>
      <sz val="10"/>
      <name val="Arial"/>
      <family val="2"/>
      <charset val="238"/>
    </font>
    <font>
      <sz val="9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left" wrapText="1"/>
    </xf>
    <xf numFmtId="164" fontId="0" fillId="0" borderId="0" xfId="0" applyNumberFormat="1" applyFill="1" applyBorder="1" applyAlignment="1">
      <alignment horizontal="center" vertical="top" wrapText="1"/>
    </xf>
    <xf numFmtId="164" fontId="0" fillId="0" borderId="0" xfId="0" applyNumberForma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horizontal="center" vertical="top" shrinkToFit="1"/>
    </xf>
    <xf numFmtId="164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right" vertical="top" wrapText="1" indent="1"/>
    </xf>
    <xf numFmtId="164" fontId="0" fillId="0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6" fillId="2" borderId="10" xfId="0" applyNumberFormat="1" applyFont="1" applyFill="1" applyBorder="1" applyAlignment="1">
      <alignment horizontal="center" vertical="top" wrapText="1"/>
    </xf>
    <xf numFmtId="164" fontId="6" fillId="2" borderId="8" xfId="0" applyNumberFormat="1" applyFont="1" applyFill="1" applyBorder="1" applyAlignment="1">
      <alignment horizontal="center" vertical="top" wrapText="1"/>
    </xf>
    <xf numFmtId="164" fontId="6" fillId="2" borderId="11" xfId="0" applyNumberFormat="1" applyFont="1" applyFill="1" applyBorder="1" applyAlignment="1">
      <alignment horizontal="center" vertical="top" wrapText="1"/>
    </xf>
    <xf numFmtId="165" fontId="9" fillId="2" borderId="5" xfId="0" applyNumberFormat="1" applyFont="1" applyFill="1" applyBorder="1" applyAlignment="1">
      <alignment horizontal="center"/>
    </xf>
    <xf numFmtId="20" fontId="6" fillId="2" borderId="5" xfId="0" applyNumberFormat="1" applyFont="1" applyFill="1" applyBorder="1" applyAlignment="1">
      <alignment horizontal="center" vertical="top" wrapText="1"/>
    </xf>
    <xf numFmtId="20" fontId="6" fillId="2" borderId="6" xfId="0" applyNumberFormat="1" applyFont="1" applyFill="1" applyBorder="1" applyAlignment="1">
      <alignment horizontal="center" vertical="top" wrapText="1"/>
    </xf>
    <xf numFmtId="49" fontId="14" fillId="2" borderId="1" xfId="0" applyNumberFormat="1" applyFont="1" applyFill="1" applyBorder="1" applyAlignment="1">
      <alignment horizontal="center" vertical="top"/>
    </xf>
    <xf numFmtId="0" fontId="14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right" vertical="top" wrapText="1" indent="1"/>
    </xf>
    <xf numFmtId="49" fontId="14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14" fillId="2" borderId="10" xfId="0" applyNumberFormat="1" applyFont="1" applyFill="1" applyBorder="1" applyAlignment="1">
      <alignment horizontal="center" vertical="center"/>
    </xf>
    <xf numFmtId="165" fontId="9" fillId="2" borderId="10" xfId="0" applyNumberFormat="1" applyFont="1" applyFill="1" applyBorder="1" applyAlignment="1">
      <alignment horizontal="center"/>
    </xf>
    <xf numFmtId="164" fontId="6" fillId="2" borderId="10" xfId="0" applyNumberFormat="1" applyFont="1" applyFill="1" applyBorder="1" applyAlignment="1">
      <alignment horizontal="right" vertical="top" wrapText="1" indent="1"/>
    </xf>
    <xf numFmtId="0" fontId="5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top" shrinkToFit="1"/>
    </xf>
    <xf numFmtId="164" fontId="6" fillId="0" borderId="0" xfId="0" applyNumberFormat="1" applyFont="1" applyFill="1" applyBorder="1" applyAlignment="1">
      <alignment horizontal="center" vertical="top" wrapText="1"/>
    </xf>
    <xf numFmtId="164" fontId="6" fillId="0" borderId="0" xfId="0" applyNumberFormat="1" applyFont="1" applyFill="1" applyBorder="1" applyAlignment="1">
      <alignment horizontal="right" vertical="top" wrapText="1" indent="1"/>
    </xf>
    <xf numFmtId="164" fontId="6" fillId="2" borderId="0" xfId="0" applyNumberFormat="1" applyFont="1" applyFill="1" applyBorder="1" applyAlignment="1">
      <alignment horizontal="center" vertical="top" wrapText="1"/>
    </xf>
    <xf numFmtId="0" fontId="13" fillId="2" borderId="1" xfId="0" applyNumberFormat="1" applyFont="1" applyFill="1" applyBorder="1" applyAlignment="1">
      <alignment horizontal="center" vertical="center"/>
    </xf>
    <xf numFmtId="165" fontId="18" fillId="2" borderId="1" xfId="0" applyNumberFormat="1" applyFont="1" applyFill="1" applyBorder="1" applyAlignment="1">
      <alignment horizontal="center" vertical="top" shrinkToFi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 vertical="center" wrapText="1"/>
    </xf>
    <xf numFmtId="165" fontId="18" fillId="2" borderId="0" xfId="0" applyNumberFormat="1" applyFont="1" applyFill="1" applyBorder="1" applyAlignment="1">
      <alignment horizontal="center" vertical="top" shrinkToFit="1"/>
    </xf>
    <xf numFmtId="165" fontId="18" fillId="2" borderId="10" xfId="0" applyNumberFormat="1" applyFont="1" applyFill="1" applyBorder="1" applyAlignment="1">
      <alignment horizontal="center" vertical="top" shrinkToFit="1"/>
    </xf>
    <xf numFmtId="0" fontId="4" fillId="2" borderId="4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vertical="center" wrapText="1"/>
    </xf>
    <xf numFmtId="49" fontId="14" fillId="2" borderId="5" xfId="0" applyNumberFormat="1" applyFont="1" applyFill="1" applyBorder="1" applyAlignment="1">
      <alignment horizontal="center" vertical="center"/>
    </xf>
    <xf numFmtId="0" fontId="13" fillId="2" borderId="5" xfId="0" applyNumberFormat="1" applyFont="1" applyFill="1" applyBorder="1" applyAlignment="1">
      <alignment horizontal="center" vertical="center"/>
    </xf>
    <xf numFmtId="165" fontId="18" fillId="2" borderId="5" xfId="0" applyNumberFormat="1" applyFont="1" applyFill="1" applyBorder="1" applyAlignment="1">
      <alignment horizontal="center" vertical="top" shrinkToFit="1"/>
    </xf>
    <xf numFmtId="164" fontId="6" fillId="0" borderId="5" xfId="0" applyNumberFormat="1" applyFont="1" applyFill="1" applyBorder="1" applyAlignment="1">
      <alignment horizontal="center" vertical="top" wrapText="1"/>
    </xf>
    <xf numFmtId="164" fontId="6" fillId="0" borderId="5" xfId="0" applyNumberFormat="1" applyFont="1" applyFill="1" applyBorder="1" applyAlignment="1">
      <alignment horizontal="right" vertical="top" wrapText="1" inden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166" fontId="19" fillId="2" borderId="1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165" fontId="19" fillId="2" borderId="1" xfId="0" applyNumberFormat="1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vertical="center" wrapText="1"/>
    </xf>
    <xf numFmtId="0" fontId="13" fillId="2" borderId="3" xfId="0" applyNumberFormat="1" applyFont="1" applyFill="1" applyBorder="1" applyAlignment="1">
      <alignment horizontal="center" vertical="center"/>
    </xf>
    <xf numFmtId="165" fontId="17" fillId="2" borderId="3" xfId="0" applyNumberFormat="1" applyFont="1" applyFill="1" applyBorder="1" applyAlignment="1">
      <alignment horizontal="center" vertical="top" shrinkToFit="1"/>
    </xf>
    <xf numFmtId="165" fontId="18" fillId="2" borderId="3" xfId="0" applyNumberFormat="1" applyFont="1" applyFill="1" applyBorder="1" applyAlignment="1">
      <alignment horizontal="center" vertical="top" shrinkToFit="1"/>
    </xf>
    <xf numFmtId="164" fontId="6" fillId="2" borderId="3" xfId="0" applyNumberFormat="1" applyFont="1" applyFill="1" applyBorder="1" applyAlignment="1">
      <alignment horizontal="center" vertical="top" wrapText="1"/>
    </xf>
    <xf numFmtId="164" fontId="6" fillId="2" borderId="3" xfId="0" applyNumberFormat="1" applyFont="1" applyFill="1" applyBorder="1" applyAlignment="1">
      <alignment horizontal="right" vertical="top" wrapText="1" indent="1"/>
    </xf>
    <xf numFmtId="20" fontId="6" fillId="2" borderId="3" xfId="0" applyNumberFormat="1" applyFont="1" applyFill="1" applyBorder="1" applyAlignment="1">
      <alignment horizontal="center" vertical="top" wrapText="1"/>
    </xf>
    <xf numFmtId="20" fontId="6" fillId="2" borderId="14" xfId="0" applyNumberFormat="1" applyFont="1" applyFill="1" applyBorder="1" applyAlignment="1">
      <alignment horizontal="center" vertical="top" wrapText="1"/>
    </xf>
    <xf numFmtId="0" fontId="15" fillId="2" borderId="18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166" fontId="15" fillId="2" borderId="1" xfId="0" applyNumberFormat="1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164" fontId="6" fillId="0" borderId="8" xfId="0" applyNumberFormat="1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top" wrapText="1"/>
    </xf>
    <xf numFmtId="0" fontId="12" fillId="0" borderId="23" xfId="0" applyFont="1" applyFill="1" applyBorder="1" applyAlignment="1">
      <alignment horizontal="left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0" fontId="12" fillId="2" borderId="19" xfId="0" applyFont="1" applyFill="1" applyBorder="1" applyAlignment="1">
      <alignment horizontal="left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 indent="2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1" fontId="3" fillId="0" borderId="0" xfId="0" applyNumberFormat="1" applyFont="1" applyFill="1" applyBorder="1" applyAlignment="1">
      <alignment horizontal="center" vertical="top" shrinkToFi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10" xfId="0" applyNumberForma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6"/>
  <sheetViews>
    <sheetView topLeftCell="A13" zoomScale="110" zoomScaleNormal="110" workbookViewId="0">
      <selection activeCell="P37" sqref="B34:P37"/>
    </sheetView>
  </sheetViews>
  <sheetFormatPr defaultRowHeight="15" x14ac:dyDescent="0.25"/>
  <cols>
    <col min="2" max="2" width="43.85546875" customWidth="1"/>
    <col min="3" max="3" width="8.7109375" customWidth="1"/>
    <col min="4" max="4" width="8.7109375" style="22" customWidth="1"/>
  </cols>
  <sheetData>
    <row r="1" spans="1:16" x14ac:dyDescent="0.25">
      <c r="B1" s="18" t="s">
        <v>30</v>
      </c>
      <c r="C1" s="113"/>
      <c r="D1" s="19"/>
      <c r="E1" s="2"/>
      <c r="F1" s="2"/>
      <c r="G1" s="3"/>
      <c r="H1" s="3"/>
      <c r="I1" s="4"/>
      <c r="J1" s="5"/>
      <c r="K1" s="2"/>
      <c r="L1" s="3"/>
      <c r="M1" s="2"/>
      <c r="N1" s="3"/>
      <c r="O1" s="2"/>
      <c r="P1" s="2"/>
    </row>
    <row r="2" spans="1:16" x14ac:dyDescent="0.25">
      <c r="B2" s="110" t="s">
        <v>75</v>
      </c>
      <c r="C2" s="113"/>
      <c r="D2" s="19"/>
      <c r="E2" s="144" t="s">
        <v>0</v>
      </c>
      <c r="F2" s="144"/>
      <c r="G2" s="144"/>
      <c r="H2" s="144"/>
      <c r="I2" s="144"/>
      <c r="J2" s="5"/>
      <c r="K2" s="2"/>
      <c r="L2" s="3"/>
      <c r="M2" s="2"/>
      <c r="N2" s="3"/>
      <c r="O2" s="2"/>
      <c r="P2" s="2"/>
    </row>
    <row r="3" spans="1:16" x14ac:dyDescent="0.25">
      <c r="B3" s="110" t="s">
        <v>76</v>
      </c>
      <c r="C3" s="113"/>
      <c r="D3" s="19"/>
      <c r="E3" s="145" t="s">
        <v>1</v>
      </c>
      <c r="F3" s="145"/>
      <c r="G3" s="146" t="s">
        <v>31</v>
      </c>
      <c r="H3" s="147"/>
      <c r="I3" s="147"/>
      <c r="J3" s="147"/>
      <c r="K3" s="147"/>
      <c r="L3" s="147"/>
      <c r="M3" s="2"/>
      <c r="N3" s="3"/>
      <c r="O3" s="2"/>
      <c r="P3" s="2"/>
    </row>
    <row r="4" spans="1:16" x14ac:dyDescent="0.25">
      <c r="B4" s="1"/>
      <c r="C4" s="114"/>
      <c r="D4" s="20"/>
      <c r="E4" s="147" t="s">
        <v>2</v>
      </c>
      <c r="F4" s="147"/>
      <c r="G4" s="148">
        <v>1</v>
      </c>
      <c r="H4" s="148"/>
      <c r="I4" s="6"/>
      <c r="J4" s="7"/>
      <c r="K4" s="8"/>
      <c r="L4" s="9"/>
      <c r="M4" s="8"/>
      <c r="N4" s="9"/>
      <c r="O4" s="8"/>
      <c r="P4" s="24"/>
    </row>
    <row r="5" spans="1:16" ht="15.75" thickBot="1" x14ac:dyDescent="0.3">
      <c r="B5" s="1"/>
      <c r="C5" s="114"/>
      <c r="D5" s="20"/>
      <c r="E5" s="1"/>
      <c r="F5" s="1"/>
      <c r="G5" s="10"/>
      <c r="H5" s="10"/>
      <c r="I5" s="6"/>
      <c r="J5" s="7"/>
      <c r="K5" s="8"/>
      <c r="L5" s="9"/>
      <c r="M5" s="8"/>
      <c r="N5" s="9"/>
      <c r="O5" s="8"/>
      <c r="P5" s="24"/>
    </row>
    <row r="6" spans="1:16" ht="15" customHeight="1" x14ac:dyDescent="0.25">
      <c r="A6" s="155" t="s">
        <v>72</v>
      </c>
      <c r="B6" s="132" t="s">
        <v>3</v>
      </c>
      <c r="C6" s="116"/>
      <c r="D6" s="149" t="s">
        <v>18</v>
      </c>
      <c r="E6" s="157" t="s">
        <v>4</v>
      </c>
      <c r="F6" s="157" t="s">
        <v>5</v>
      </c>
      <c r="G6" s="157" t="s">
        <v>6</v>
      </c>
      <c r="H6" s="157" t="s">
        <v>7</v>
      </c>
      <c r="I6" s="152" t="s">
        <v>8</v>
      </c>
      <c r="J6" s="152" t="s">
        <v>9</v>
      </c>
      <c r="K6" s="63" t="s">
        <v>29</v>
      </c>
      <c r="L6" s="63" t="s">
        <v>29</v>
      </c>
      <c r="M6" s="131" t="s">
        <v>29</v>
      </c>
      <c r="N6" s="131" t="s">
        <v>29</v>
      </c>
      <c r="O6" s="63" t="s">
        <v>29</v>
      </c>
      <c r="P6" s="65" t="s">
        <v>118</v>
      </c>
    </row>
    <row r="7" spans="1:16" ht="15" customHeight="1" x14ac:dyDescent="0.25">
      <c r="A7" s="156"/>
      <c r="B7" s="133" t="s">
        <v>10</v>
      </c>
      <c r="C7" s="117" t="s">
        <v>99</v>
      </c>
      <c r="D7" s="150"/>
      <c r="E7" s="158"/>
      <c r="F7" s="158"/>
      <c r="G7" s="158"/>
      <c r="H7" s="158"/>
      <c r="I7" s="153"/>
      <c r="J7" s="153"/>
      <c r="K7" s="129" t="s">
        <v>11</v>
      </c>
      <c r="L7" s="129" t="s">
        <v>11</v>
      </c>
      <c r="M7" s="129" t="s">
        <v>12</v>
      </c>
      <c r="N7" s="129" t="s">
        <v>11</v>
      </c>
      <c r="O7" s="129" t="s">
        <v>11</v>
      </c>
      <c r="P7" s="49" t="s">
        <v>11</v>
      </c>
    </row>
    <row r="8" spans="1:16" ht="15" customHeight="1" thickBot="1" x14ac:dyDescent="0.3">
      <c r="A8" s="156"/>
      <c r="B8" s="134" t="s">
        <v>19</v>
      </c>
      <c r="C8" s="118"/>
      <c r="D8" s="151"/>
      <c r="E8" s="159"/>
      <c r="F8" s="159"/>
      <c r="G8" s="159"/>
      <c r="H8" s="159"/>
      <c r="I8" s="154"/>
      <c r="J8" s="154"/>
      <c r="K8" s="50" t="s">
        <v>88</v>
      </c>
      <c r="L8" s="50" t="s">
        <v>89</v>
      </c>
      <c r="M8" s="50" t="s">
        <v>98</v>
      </c>
      <c r="N8" s="50" t="s">
        <v>90</v>
      </c>
      <c r="O8" s="50" t="s">
        <v>92</v>
      </c>
      <c r="P8" s="51" t="s">
        <v>93</v>
      </c>
    </row>
    <row r="9" spans="1:16" ht="15" customHeight="1" x14ac:dyDescent="0.25">
      <c r="A9" s="130">
        <v>1</v>
      </c>
      <c r="B9" s="82" t="s">
        <v>125</v>
      </c>
      <c r="C9" s="121">
        <v>726</v>
      </c>
      <c r="D9" s="83" t="s">
        <v>100</v>
      </c>
      <c r="E9" s="84" t="s">
        <v>25</v>
      </c>
      <c r="F9" s="36" t="str">
        <f t="shared" ref="F9" si="0">IF(G9&gt;0.9,G9/I9/24,"-")</f>
        <v>-</v>
      </c>
      <c r="G9" s="85">
        <v>0</v>
      </c>
      <c r="H9" s="85">
        <v>0</v>
      </c>
      <c r="I9" s="86" t="s">
        <v>13</v>
      </c>
      <c r="J9" s="87" t="s">
        <v>13</v>
      </c>
      <c r="K9" s="37">
        <v>0.20486111111111113</v>
      </c>
      <c r="L9" s="37">
        <v>0.25347222222222221</v>
      </c>
      <c r="M9" s="37">
        <v>0.34027777777777773</v>
      </c>
      <c r="N9" s="37">
        <v>0.51041666666666663</v>
      </c>
      <c r="O9" s="37">
        <v>0.58680555555555558</v>
      </c>
      <c r="P9" s="38">
        <v>0.67013888888888884</v>
      </c>
    </row>
    <row r="10" spans="1:16" ht="15" customHeight="1" x14ac:dyDescent="0.25">
      <c r="A10" s="136">
        <f>SUM(A9+1)</f>
        <v>2</v>
      </c>
      <c r="B10" s="92" t="s">
        <v>37</v>
      </c>
      <c r="C10" s="119"/>
      <c r="D10" s="39" t="s">
        <v>20</v>
      </c>
      <c r="E10" s="61" t="s">
        <v>24</v>
      </c>
      <c r="F10" s="41" t="str">
        <f>IF(G10&gt;2.9,G10/I10/24,"-")</f>
        <v>-</v>
      </c>
      <c r="G10" s="90">
        <v>0.3</v>
      </c>
      <c r="H10" s="62">
        <f>H9+G10</f>
        <v>0.3</v>
      </c>
      <c r="I10" s="11">
        <v>6.9444444444444447E-4</v>
      </c>
      <c r="J10" s="12">
        <f>I10+J9</f>
        <v>6.9444444444444447E-4</v>
      </c>
      <c r="K10" s="32">
        <f t="shared" ref="K10:K34" si="1">K9+I10</f>
        <v>0.20555555555555557</v>
      </c>
      <c r="L10" s="32">
        <f t="shared" ref="L10:L34" si="2">L9+I10</f>
        <v>0.25416666666666665</v>
      </c>
      <c r="M10" s="32">
        <f t="shared" ref="M10:M34" si="3">M9+I10</f>
        <v>0.34097222222222218</v>
      </c>
      <c r="N10" s="32">
        <f t="shared" ref="N10:N34" si="4">N9+I10</f>
        <v>0.51111111111111107</v>
      </c>
      <c r="O10" s="32">
        <f t="shared" ref="O10:O34" si="5">O9+I10</f>
        <v>0.58750000000000002</v>
      </c>
      <c r="P10" s="34">
        <f t="shared" ref="P10:P34" si="6">SUM(P9+I10)</f>
        <v>0.67083333333333328</v>
      </c>
    </row>
    <row r="11" spans="1:16" ht="15" customHeight="1" x14ac:dyDescent="0.25">
      <c r="A11" s="136">
        <f t="shared" ref="A11:A55" si="7">SUM(A10+1)</f>
        <v>3</v>
      </c>
      <c r="B11" s="92" t="s">
        <v>38</v>
      </c>
      <c r="C11" s="119"/>
      <c r="D11" s="39" t="s">
        <v>20</v>
      </c>
      <c r="E11" s="61" t="s">
        <v>24</v>
      </c>
      <c r="F11" s="41" t="str">
        <f t="shared" ref="F11:F55" si="8">IF(G11&gt;2.9,G11/I11/24,"-")</f>
        <v>-</v>
      </c>
      <c r="G11" s="90">
        <v>0.4</v>
      </c>
      <c r="H11" s="62">
        <f t="shared" ref="H11:H55" si="9">H10+G11</f>
        <v>0.7</v>
      </c>
      <c r="I11" s="11">
        <v>6.9444444444444447E-4</v>
      </c>
      <c r="J11" s="12">
        <f t="shared" ref="J11:J55" si="10">I11+J10</f>
        <v>1.3888888888888889E-3</v>
      </c>
      <c r="K11" s="32">
        <f t="shared" si="1"/>
        <v>0.20625000000000002</v>
      </c>
      <c r="L11" s="32">
        <f t="shared" si="2"/>
        <v>0.25486111111111109</v>
      </c>
      <c r="M11" s="32">
        <f t="shared" si="3"/>
        <v>0.34166666666666662</v>
      </c>
      <c r="N11" s="32">
        <f t="shared" si="4"/>
        <v>0.51180555555555551</v>
      </c>
      <c r="O11" s="32">
        <f t="shared" si="5"/>
        <v>0.58819444444444446</v>
      </c>
      <c r="P11" s="34">
        <f t="shared" si="6"/>
        <v>0.67152777777777772</v>
      </c>
    </row>
    <row r="12" spans="1:16" ht="15" customHeight="1" x14ac:dyDescent="0.25">
      <c r="A12" s="136">
        <f t="shared" si="7"/>
        <v>4</v>
      </c>
      <c r="B12" s="92" t="s">
        <v>108</v>
      </c>
      <c r="C12" s="119">
        <v>713</v>
      </c>
      <c r="D12" s="39" t="s">
        <v>45</v>
      </c>
      <c r="E12" s="61" t="s">
        <v>25</v>
      </c>
      <c r="F12" s="41" t="str">
        <f t="shared" si="8"/>
        <v>-</v>
      </c>
      <c r="G12" s="90">
        <v>0.7</v>
      </c>
      <c r="H12" s="62">
        <f t="shared" si="9"/>
        <v>1.4</v>
      </c>
      <c r="I12" s="11">
        <v>1.3888888888888889E-3</v>
      </c>
      <c r="J12" s="12">
        <f t="shared" si="10"/>
        <v>2.7777777777777779E-3</v>
      </c>
      <c r="K12" s="32">
        <f t="shared" si="1"/>
        <v>0.2076388888888889</v>
      </c>
      <c r="L12" s="32">
        <f t="shared" si="2"/>
        <v>0.25624999999999998</v>
      </c>
      <c r="M12" s="32">
        <f t="shared" si="3"/>
        <v>0.3430555555555555</v>
      </c>
      <c r="N12" s="32">
        <f t="shared" si="4"/>
        <v>0.5131944444444444</v>
      </c>
      <c r="O12" s="32">
        <f t="shared" si="5"/>
        <v>0.58958333333333335</v>
      </c>
      <c r="P12" s="34">
        <f t="shared" si="6"/>
        <v>0.67291666666666661</v>
      </c>
    </row>
    <row r="13" spans="1:16" ht="15" customHeight="1" x14ac:dyDescent="0.25">
      <c r="A13" s="136">
        <f t="shared" si="7"/>
        <v>5</v>
      </c>
      <c r="B13" s="92" t="s">
        <v>109</v>
      </c>
      <c r="C13" s="119">
        <v>713</v>
      </c>
      <c r="D13" s="39" t="s">
        <v>47</v>
      </c>
      <c r="E13" s="61" t="s">
        <v>25</v>
      </c>
      <c r="F13" s="41" t="str">
        <f t="shared" si="8"/>
        <v>-</v>
      </c>
      <c r="G13" s="90">
        <v>0.9</v>
      </c>
      <c r="H13" s="62">
        <f t="shared" si="9"/>
        <v>2.2999999999999998</v>
      </c>
      <c r="I13" s="11">
        <v>1.3888888888888889E-3</v>
      </c>
      <c r="J13" s="12">
        <f t="shared" si="10"/>
        <v>4.1666666666666666E-3</v>
      </c>
      <c r="K13" s="32">
        <f t="shared" si="1"/>
        <v>0.20902777777777778</v>
      </c>
      <c r="L13" s="32">
        <f t="shared" si="2"/>
        <v>0.25763888888888886</v>
      </c>
      <c r="M13" s="32">
        <f t="shared" si="3"/>
        <v>0.34444444444444439</v>
      </c>
      <c r="N13" s="32">
        <f t="shared" si="4"/>
        <v>0.51458333333333328</v>
      </c>
      <c r="O13" s="32">
        <f t="shared" si="5"/>
        <v>0.59097222222222223</v>
      </c>
      <c r="P13" s="34">
        <f t="shared" si="6"/>
        <v>0.67430555555555549</v>
      </c>
    </row>
    <row r="14" spans="1:16" ht="15" customHeight="1" x14ac:dyDescent="0.25">
      <c r="A14" s="136">
        <f t="shared" si="7"/>
        <v>6</v>
      </c>
      <c r="B14" s="92" t="s">
        <v>110</v>
      </c>
      <c r="C14" s="119">
        <v>713</v>
      </c>
      <c r="D14" s="39" t="s">
        <v>43</v>
      </c>
      <c r="E14" s="61" t="s">
        <v>25</v>
      </c>
      <c r="F14" s="41" t="str">
        <f t="shared" si="8"/>
        <v>-</v>
      </c>
      <c r="G14" s="91">
        <v>1.1000000000000001</v>
      </c>
      <c r="H14" s="62">
        <f t="shared" si="9"/>
        <v>3.4</v>
      </c>
      <c r="I14" s="11">
        <v>1.3888888888888889E-3</v>
      </c>
      <c r="J14" s="12">
        <f t="shared" si="10"/>
        <v>5.5555555555555558E-3</v>
      </c>
      <c r="K14" s="32">
        <f t="shared" si="1"/>
        <v>0.21041666666666667</v>
      </c>
      <c r="L14" s="32">
        <f t="shared" si="2"/>
        <v>0.25902777777777775</v>
      </c>
      <c r="M14" s="32">
        <f t="shared" si="3"/>
        <v>0.34583333333333327</v>
      </c>
      <c r="N14" s="32">
        <f t="shared" si="4"/>
        <v>0.51597222222222217</v>
      </c>
      <c r="O14" s="32">
        <f t="shared" si="5"/>
        <v>0.59236111111111112</v>
      </c>
      <c r="P14" s="34">
        <f t="shared" si="6"/>
        <v>0.67569444444444438</v>
      </c>
    </row>
    <row r="15" spans="1:16" ht="15" customHeight="1" x14ac:dyDescent="0.25">
      <c r="A15" s="136">
        <f t="shared" si="7"/>
        <v>7</v>
      </c>
      <c r="B15" s="92" t="s">
        <v>111</v>
      </c>
      <c r="C15" s="119">
        <v>713</v>
      </c>
      <c r="D15" s="39" t="s">
        <v>61</v>
      </c>
      <c r="E15" s="61" t="s">
        <v>25</v>
      </c>
      <c r="F15" s="41" t="str">
        <f t="shared" si="8"/>
        <v>-</v>
      </c>
      <c r="G15" s="91">
        <v>0.8</v>
      </c>
      <c r="H15" s="62">
        <f t="shared" si="9"/>
        <v>4.2</v>
      </c>
      <c r="I15" s="11">
        <v>1.3888888888888889E-3</v>
      </c>
      <c r="J15" s="12">
        <f t="shared" si="10"/>
        <v>6.9444444444444449E-3</v>
      </c>
      <c r="K15" s="32">
        <f t="shared" si="1"/>
        <v>0.21180555555555555</v>
      </c>
      <c r="L15" s="32">
        <f t="shared" si="2"/>
        <v>0.26041666666666663</v>
      </c>
      <c r="M15" s="32">
        <f t="shared" si="3"/>
        <v>0.34722222222222215</v>
      </c>
      <c r="N15" s="32">
        <f t="shared" si="4"/>
        <v>0.51736111111111105</v>
      </c>
      <c r="O15" s="32">
        <f t="shared" si="5"/>
        <v>0.59375</v>
      </c>
      <c r="P15" s="34">
        <f t="shared" si="6"/>
        <v>0.67708333333333326</v>
      </c>
    </row>
    <row r="16" spans="1:16" ht="15" customHeight="1" x14ac:dyDescent="0.25">
      <c r="A16" s="136">
        <f t="shared" si="7"/>
        <v>8</v>
      </c>
      <c r="B16" s="92" t="s">
        <v>77</v>
      </c>
      <c r="C16" s="119">
        <v>12</v>
      </c>
      <c r="D16" s="39"/>
      <c r="E16" s="61" t="s">
        <v>26</v>
      </c>
      <c r="F16" s="41" t="s">
        <v>78</v>
      </c>
      <c r="G16" s="91">
        <v>1.6</v>
      </c>
      <c r="H16" s="62">
        <v>5.8000000000000007</v>
      </c>
      <c r="I16" s="11">
        <v>1.3888888888888889E-3</v>
      </c>
      <c r="J16" s="12">
        <f t="shared" si="10"/>
        <v>8.3333333333333332E-3</v>
      </c>
      <c r="K16" s="32">
        <f t="shared" si="1"/>
        <v>0.21319444444444444</v>
      </c>
      <c r="L16" s="32">
        <f t="shared" si="2"/>
        <v>0.26180555555555551</v>
      </c>
      <c r="M16" s="32">
        <f t="shared" si="3"/>
        <v>0.34861111111111104</v>
      </c>
      <c r="N16" s="32">
        <f t="shared" si="4"/>
        <v>0.51874999999999993</v>
      </c>
      <c r="O16" s="32">
        <f t="shared" si="5"/>
        <v>0.59513888888888888</v>
      </c>
      <c r="P16" s="34">
        <f t="shared" si="6"/>
        <v>0.67847222222222214</v>
      </c>
    </row>
    <row r="17" spans="1:16" ht="15" customHeight="1" x14ac:dyDescent="0.25">
      <c r="A17" s="136">
        <f t="shared" si="7"/>
        <v>9</v>
      </c>
      <c r="B17" s="92" t="s">
        <v>79</v>
      </c>
      <c r="C17" s="119">
        <v>12</v>
      </c>
      <c r="D17" s="39"/>
      <c r="E17" s="61" t="s">
        <v>26</v>
      </c>
      <c r="F17" s="41" t="s">
        <v>78</v>
      </c>
      <c r="G17" s="91">
        <v>1.3</v>
      </c>
      <c r="H17" s="62">
        <v>7.1000000000000005</v>
      </c>
      <c r="I17" s="11">
        <v>1.3888888888888889E-3</v>
      </c>
      <c r="J17" s="12">
        <f t="shared" si="10"/>
        <v>9.7222222222222224E-3</v>
      </c>
      <c r="K17" s="32">
        <f t="shared" si="1"/>
        <v>0.21458333333333332</v>
      </c>
      <c r="L17" s="32">
        <f t="shared" si="2"/>
        <v>0.2631944444444444</v>
      </c>
      <c r="M17" s="32">
        <f t="shared" si="3"/>
        <v>0.34999999999999992</v>
      </c>
      <c r="N17" s="32">
        <f t="shared" si="4"/>
        <v>0.52013888888888882</v>
      </c>
      <c r="O17" s="32">
        <f t="shared" si="5"/>
        <v>0.59652777777777777</v>
      </c>
      <c r="P17" s="34">
        <f t="shared" si="6"/>
        <v>0.67986111111111103</v>
      </c>
    </row>
    <row r="18" spans="1:16" ht="15" customHeight="1" x14ac:dyDescent="0.25">
      <c r="A18" s="136">
        <f t="shared" si="7"/>
        <v>10</v>
      </c>
      <c r="B18" s="92" t="s">
        <v>80</v>
      </c>
      <c r="C18" s="119">
        <v>12</v>
      </c>
      <c r="D18" s="39"/>
      <c r="E18" s="61" t="s">
        <v>26</v>
      </c>
      <c r="F18" s="41" t="s">
        <v>78</v>
      </c>
      <c r="G18" s="91">
        <v>1.1000000000000001</v>
      </c>
      <c r="H18" s="62">
        <v>8.2000000000000011</v>
      </c>
      <c r="I18" s="11">
        <v>1.3888888888888889E-3</v>
      </c>
      <c r="J18" s="12">
        <f t="shared" si="10"/>
        <v>1.1111111111111112E-2</v>
      </c>
      <c r="K18" s="32">
        <f t="shared" si="1"/>
        <v>0.2159722222222222</v>
      </c>
      <c r="L18" s="32">
        <f t="shared" si="2"/>
        <v>0.26458333333333328</v>
      </c>
      <c r="M18" s="32">
        <f t="shared" si="3"/>
        <v>0.35138888888888881</v>
      </c>
      <c r="N18" s="32">
        <f t="shared" si="4"/>
        <v>0.5215277777777777</v>
      </c>
      <c r="O18" s="32">
        <f t="shared" si="5"/>
        <v>0.59791666666666665</v>
      </c>
      <c r="P18" s="34">
        <f t="shared" si="6"/>
        <v>0.68124999999999991</v>
      </c>
    </row>
    <row r="19" spans="1:16" ht="15" customHeight="1" x14ac:dyDescent="0.25">
      <c r="A19" s="136">
        <f t="shared" si="7"/>
        <v>11</v>
      </c>
      <c r="B19" s="92" t="s">
        <v>81</v>
      </c>
      <c r="C19" s="119"/>
      <c r="D19" s="39"/>
      <c r="E19" s="61" t="s">
        <v>24</v>
      </c>
      <c r="F19" s="41" t="s">
        <v>78</v>
      </c>
      <c r="G19" s="91">
        <v>0.8</v>
      </c>
      <c r="H19" s="62">
        <v>9.0000000000000018</v>
      </c>
      <c r="I19" s="11">
        <v>1.3888888888888889E-3</v>
      </c>
      <c r="J19" s="12">
        <f t="shared" si="10"/>
        <v>1.2500000000000001E-2</v>
      </c>
      <c r="K19" s="11">
        <f t="shared" si="1"/>
        <v>0.21736111111111109</v>
      </c>
      <c r="L19" s="11">
        <f t="shared" si="2"/>
        <v>0.26597222222222217</v>
      </c>
      <c r="M19" s="11">
        <f t="shared" si="3"/>
        <v>0.35277777777777769</v>
      </c>
      <c r="N19" s="11">
        <f t="shared" si="4"/>
        <v>0.52291666666666659</v>
      </c>
      <c r="O19" s="11">
        <f t="shared" si="5"/>
        <v>0.59930555555555554</v>
      </c>
      <c r="P19" s="111">
        <f t="shared" si="6"/>
        <v>0.6826388888888888</v>
      </c>
    </row>
    <row r="20" spans="1:16" ht="15" customHeight="1" x14ac:dyDescent="0.25">
      <c r="A20" s="136">
        <f t="shared" si="7"/>
        <v>12</v>
      </c>
      <c r="B20" s="92" t="s">
        <v>82</v>
      </c>
      <c r="C20" s="119"/>
      <c r="D20" s="39"/>
      <c r="E20" s="61" t="s">
        <v>24</v>
      </c>
      <c r="F20" s="41" t="s">
        <v>78</v>
      </c>
      <c r="G20" s="91">
        <v>1.1000000000000001</v>
      </c>
      <c r="H20" s="62">
        <v>10.100000000000001</v>
      </c>
      <c r="I20" s="32">
        <v>1.3888888888888889E-3</v>
      </c>
      <c r="J20" s="12">
        <f t="shared" si="10"/>
        <v>1.388888888888889E-2</v>
      </c>
      <c r="K20" s="32">
        <f t="shared" si="1"/>
        <v>0.21874999999999997</v>
      </c>
      <c r="L20" s="32">
        <f t="shared" si="2"/>
        <v>0.26736111111111105</v>
      </c>
      <c r="M20" s="32">
        <f t="shared" si="3"/>
        <v>0.35416666666666657</v>
      </c>
      <c r="N20" s="32">
        <f t="shared" si="4"/>
        <v>0.52430555555555547</v>
      </c>
      <c r="O20" s="32">
        <f t="shared" si="5"/>
        <v>0.60069444444444442</v>
      </c>
      <c r="P20" s="34">
        <f t="shared" si="6"/>
        <v>0.68402777777777768</v>
      </c>
    </row>
    <row r="21" spans="1:16" ht="15" customHeight="1" x14ac:dyDescent="0.25">
      <c r="A21" s="136">
        <v>13</v>
      </c>
      <c r="B21" s="92" t="s">
        <v>83</v>
      </c>
      <c r="C21" s="119"/>
      <c r="D21" s="39"/>
      <c r="E21" s="61" t="s">
        <v>24</v>
      </c>
      <c r="F21" s="41" t="s">
        <v>78</v>
      </c>
      <c r="G21" s="91">
        <v>1.6</v>
      </c>
      <c r="H21" s="62">
        <v>11.700000000000001</v>
      </c>
      <c r="I21" s="32">
        <v>1.3888888888888889E-3</v>
      </c>
      <c r="J21" s="12">
        <f t="shared" si="10"/>
        <v>1.5277777777777779E-2</v>
      </c>
      <c r="K21" s="32">
        <f t="shared" si="1"/>
        <v>0.22013888888888886</v>
      </c>
      <c r="L21" s="32">
        <f t="shared" si="2"/>
        <v>0.26874999999999993</v>
      </c>
      <c r="M21" s="32">
        <f t="shared" si="3"/>
        <v>0.35555555555555546</v>
      </c>
      <c r="N21" s="32">
        <f t="shared" si="4"/>
        <v>0.52569444444444435</v>
      </c>
      <c r="O21" s="32">
        <f t="shared" si="5"/>
        <v>0.6020833333333333</v>
      </c>
      <c r="P21" s="34">
        <f t="shared" si="6"/>
        <v>0.68541666666666656</v>
      </c>
    </row>
    <row r="22" spans="1:16" ht="15" customHeight="1" x14ac:dyDescent="0.25">
      <c r="A22" s="136">
        <v>14</v>
      </c>
      <c r="B22" s="92" t="s">
        <v>112</v>
      </c>
      <c r="C22" s="119"/>
      <c r="D22" s="39"/>
      <c r="E22" s="61" t="s">
        <v>24</v>
      </c>
      <c r="F22" s="41" t="s">
        <v>78</v>
      </c>
      <c r="G22" s="91">
        <v>2</v>
      </c>
      <c r="H22" s="62">
        <v>13.700000000000001</v>
      </c>
      <c r="I22" s="32">
        <v>2.0833333333333333E-3</v>
      </c>
      <c r="J22" s="12">
        <f t="shared" si="10"/>
        <v>1.7361111111111112E-2</v>
      </c>
      <c r="K22" s="32">
        <f t="shared" si="1"/>
        <v>0.22222222222222218</v>
      </c>
      <c r="L22" s="32">
        <f t="shared" si="2"/>
        <v>0.27083333333333326</v>
      </c>
      <c r="M22" s="32">
        <f t="shared" si="3"/>
        <v>0.35763888888888878</v>
      </c>
      <c r="N22" s="32">
        <f t="shared" si="4"/>
        <v>0.52777777777777768</v>
      </c>
      <c r="O22" s="32">
        <f t="shared" si="5"/>
        <v>0.60416666666666663</v>
      </c>
      <c r="P22" s="34">
        <f t="shared" si="6"/>
        <v>0.68749999999999989</v>
      </c>
    </row>
    <row r="23" spans="1:16" ht="15" customHeight="1" x14ac:dyDescent="0.25">
      <c r="A23" s="136">
        <v>15</v>
      </c>
      <c r="B23" s="92" t="s">
        <v>84</v>
      </c>
      <c r="C23" s="119"/>
      <c r="D23" s="39"/>
      <c r="E23" s="61" t="s">
        <v>27</v>
      </c>
      <c r="F23" s="41" t="s">
        <v>78</v>
      </c>
      <c r="G23" s="91">
        <v>1.2</v>
      </c>
      <c r="H23" s="62">
        <v>14.9</v>
      </c>
      <c r="I23" s="32">
        <v>1.3888888888888889E-3</v>
      </c>
      <c r="J23" s="12">
        <f t="shared" si="10"/>
        <v>1.8749999999999999E-2</v>
      </c>
      <c r="K23" s="32">
        <f t="shared" si="1"/>
        <v>0.22361111111111107</v>
      </c>
      <c r="L23" s="32">
        <f t="shared" si="2"/>
        <v>0.27222222222222214</v>
      </c>
      <c r="M23" s="32">
        <f t="shared" si="3"/>
        <v>0.35902777777777767</v>
      </c>
      <c r="N23" s="32">
        <f t="shared" si="4"/>
        <v>0.52916666666666656</v>
      </c>
      <c r="O23" s="32">
        <f t="shared" si="5"/>
        <v>0.60555555555555551</v>
      </c>
      <c r="P23" s="34">
        <f t="shared" si="6"/>
        <v>0.68888888888888877</v>
      </c>
    </row>
    <row r="24" spans="1:16" ht="15" customHeight="1" x14ac:dyDescent="0.25">
      <c r="A24" s="136">
        <v>16</v>
      </c>
      <c r="B24" s="92" t="s">
        <v>85</v>
      </c>
      <c r="C24" s="119"/>
      <c r="D24" s="39"/>
      <c r="E24" s="61" t="s">
        <v>27</v>
      </c>
      <c r="F24" s="41" t="s">
        <v>78</v>
      </c>
      <c r="G24" s="91">
        <v>2.2999999999999998</v>
      </c>
      <c r="H24" s="62">
        <v>17.2</v>
      </c>
      <c r="I24" s="32">
        <v>2.0833333333333333E-3</v>
      </c>
      <c r="J24" s="12">
        <f t="shared" si="10"/>
        <v>2.0833333333333332E-2</v>
      </c>
      <c r="K24" s="32">
        <f t="shared" si="1"/>
        <v>0.22569444444444439</v>
      </c>
      <c r="L24" s="32">
        <f t="shared" si="2"/>
        <v>0.27430555555555547</v>
      </c>
      <c r="M24" s="32">
        <f t="shared" si="3"/>
        <v>0.36111111111111099</v>
      </c>
      <c r="N24" s="32">
        <f t="shared" si="4"/>
        <v>0.53124999999999989</v>
      </c>
      <c r="O24" s="32">
        <f t="shared" si="5"/>
        <v>0.60763888888888884</v>
      </c>
      <c r="P24" s="34">
        <f t="shared" si="6"/>
        <v>0.6909722222222221</v>
      </c>
    </row>
    <row r="25" spans="1:16" ht="15" customHeight="1" x14ac:dyDescent="0.25">
      <c r="A25" s="136">
        <v>17</v>
      </c>
      <c r="B25" s="92" t="s">
        <v>86</v>
      </c>
      <c r="C25" s="119"/>
      <c r="D25" s="39"/>
      <c r="E25" s="61" t="s">
        <v>27</v>
      </c>
      <c r="F25" s="41" t="s">
        <v>78</v>
      </c>
      <c r="G25" s="91">
        <v>1.4</v>
      </c>
      <c r="H25" s="62">
        <v>18.599999999999998</v>
      </c>
      <c r="I25" s="32">
        <v>1.3888888888888889E-3</v>
      </c>
      <c r="J25" s="12">
        <f t="shared" si="10"/>
        <v>2.222222222222222E-2</v>
      </c>
      <c r="K25" s="32">
        <f t="shared" si="1"/>
        <v>0.22708333333333328</v>
      </c>
      <c r="L25" s="32">
        <f t="shared" si="2"/>
        <v>0.27569444444444435</v>
      </c>
      <c r="M25" s="32">
        <f t="shared" si="3"/>
        <v>0.36249999999999988</v>
      </c>
      <c r="N25" s="32">
        <f t="shared" si="4"/>
        <v>0.53263888888888877</v>
      </c>
      <c r="O25" s="32">
        <f t="shared" si="5"/>
        <v>0.60902777777777772</v>
      </c>
      <c r="P25" s="34">
        <f t="shared" si="6"/>
        <v>0.69236111111111098</v>
      </c>
    </row>
    <row r="26" spans="1:16" ht="15" customHeight="1" x14ac:dyDescent="0.25">
      <c r="A26" s="136">
        <v>18</v>
      </c>
      <c r="B26" s="112" t="s">
        <v>87</v>
      </c>
      <c r="C26" s="120"/>
      <c r="D26" s="39"/>
      <c r="E26" s="61" t="s">
        <v>27</v>
      </c>
      <c r="F26" s="41"/>
      <c r="G26" s="91">
        <v>0.6</v>
      </c>
      <c r="H26" s="62">
        <v>19.2</v>
      </c>
      <c r="I26" s="32">
        <v>6.9444444444444447E-4</v>
      </c>
      <c r="J26" s="12">
        <f t="shared" si="10"/>
        <v>2.2916666666666665E-2</v>
      </c>
      <c r="K26" s="32">
        <f t="shared" si="1"/>
        <v>0.22777777777777772</v>
      </c>
      <c r="L26" s="32">
        <f t="shared" si="2"/>
        <v>0.2763888888888888</v>
      </c>
      <c r="M26" s="32">
        <f t="shared" si="3"/>
        <v>0.36319444444444432</v>
      </c>
      <c r="N26" s="32">
        <f t="shared" si="4"/>
        <v>0.53333333333333321</v>
      </c>
      <c r="O26" s="32">
        <f t="shared" si="5"/>
        <v>0.60972222222222217</v>
      </c>
      <c r="P26" s="34">
        <f t="shared" si="6"/>
        <v>0.69305555555555542</v>
      </c>
    </row>
    <row r="27" spans="1:16" ht="15" customHeight="1" x14ac:dyDescent="0.25">
      <c r="A27" s="136">
        <v>19</v>
      </c>
      <c r="B27" s="92" t="s">
        <v>36</v>
      </c>
      <c r="C27" s="119">
        <v>713</v>
      </c>
      <c r="D27" s="43" t="s">
        <v>132</v>
      </c>
      <c r="E27" s="40" t="s">
        <v>25</v>
      </c>
      <c r="F27" s="41" t="str">
        <f t="shared" si="8"/>
        <v>-</v>
      </c>
      <c r="G27" s="91">
        <v>0.6</v>
      </c>
      <c r="H27" s="62">
        <v>19.8</v>
      </c>
      <c r="I27" s="11">
        <v>6.9444444444444447E-4</v>
      </c>
      <c r="J27" s="12">
        <f t="shared" si="10"/>
        <v>2.361111111111111E-2</v>
      </c>
      <c r="K27" s="32">
        <f t="shared" si="1"/>
        <v>0.22847222222222216</v>
      </c>
      <c r="L27" s="32">
        <f t="shared" si="2"/>
        <v>0.27708333333333324</v>
      </c>
      <c r="M27" s="32">
        <f t="shared" si="3"/>
        <v>0.36388888888888876</v>
      </c>
      <c r="N27" s="32">
        <f t="shared" si="4"/>
        <v>0.53402777777777766</v>
      </c>
      <c r="O27" s="32">
        <f t="shared" si="5"/>
        <v>0.61041666666666661</v>
      </c>
      <c r="P27" s="34">
        <f t="shared" si="6"/>
        <v>0.69374999999999987</v>
      </c>
    </row>
    <row r="28" spans="1:16" ht="15" customHeight="1" x14ac:dyDescent="0.25">
      <c r="A28" s="136">
        <f t="shared" si="7"/>
        <v>20</v>
      </c>
      <c r="B28" s="92" t="s">
        <v>39</v>
      </c>
      <c r="C28" s="119">
        <v>713</v>
      </c>
      <c r="D28" s="44" t="s">
        <v>100</v>
      </c>
      <c r="E28" s="40" t="s">
        <v>25</v>
      </c>
      <c r="F28" s="41" t="str">
        <f t="shared" si="8"/>
        <v>-</v>
      </c>
      <c r="G28" s="91">
        <v>1.8</v>
      </c>
      <c r="H28" s="62">
        <f t="shared" si="9"/>
        <v>21.6</v>
      </c>
      <c r="I28" s="32">
        <v>1.3888888888888889E-3</v>
      </c>
      <c r="J28" s="12">
        <f t="shared" si="10"/>
        <v>2.4999999999999998E-2</v>
      </c>
      <c r="K28" s="32">
        <f t="shared" si="1"/>
        <v>0.22986111111111104</v>
      </c>
      <c r="L28" s="32">
        <f t="shared" si="2"/>
        <v>0.27847222222222212</v>
      </c>
      <c r="M28" s="32">
        <f t="shared" si="3"/>
        <v>0.36527777777777765</v>
      </c>
      <c r="N28" s="32">
        <f t="shared" si="4"/>
        <v>0.53541666666666654</v>
      </c>
      <c r="O28" s="32">
        <f t="shared" si="5"/>
        <v>0.61180555555555549</v>
      </c>
      <c r="P28" s="34">
        <f t="shared" si="6"/>
        <v>0.69513888888888875</v>
      </c>
    </row>
    <row r="29" spans="1:16" ht="15" customHeight="1" x14ac:dyDescent="0.25">
      <c r="A29" s="136">
        <f t="shared" si="7"/>
        <v>21</v>
      </c>
      <c r="B29" s="92" t="s">
        <v>113</v>
      </c>
      <c r="C29" s="119"/>
      <c r="D29" s="44"/>
      <c r="E29" s="40" t="s">
        <v>24</v>
      </c>
      <c r="F29" s="41" t="str">
        <f t="shared" si="8"/>
        <v>-</v>
      </c>
      <c r="G29" s="91">
        <v>2.1</v>
      </c>
      <c r="H29" s="62">
        <f t="shared" si="9"/>
        <v>23.700000000000003</v>
      </c>
      <c r="I29" s="32">
        <v>1.3888888888888889E-3</v>
      </c>
      <c r="J29" s="12">
        <f t="shared" si="10"/>
        <v>2.6388888888888885E-2</v>
      </c>
      <c r="K29" s="32">
        <f t="shared" si="1"/>
        <v>0.23124999999999993</v>
      </c>
      <c r="L29" s="32">
        <f t="shared" si="2"/>
        <v>0.27986111111111101</v>
      </c>
      <c r="M29" s="32">
        <f t="shared" si="3"/>
        <v>0.36666666666666653</v>
      </c>
      <c r="N29" s="32">
        <f t="shared" si="4"/>
        <v>0.53680555555555542</v>
      </c>
      <c r="O29" s="32">
        <f t="shared" si="5"/>
        <v>0.61319444444444438</v>
      </c>
      <c r="P29" s="34">
        <f t="shared" si="6"/>
        <v>0.69652777777777763</v>
      </c>
    </row>
    <row r="30" spans="1:16" ht="15" customHeight="1" x14ac:dyDescent="0.25">
      <c r="A30" s="136">
        <f t="shared" si="7"/>
        <v>22</v>
      </c>
      <c r="B30" s="92" t="s">
        <v>114</v>
      </c>
      <c r="C30" s="119"/>
      <c r="D30" s="44"/>
      <c r="E30" s="40" t="s">
        <v>24</v>
      </c>
      <c r="F30" s="41" t="str">
        <f t="shared" si="8"/>
        <v>-</v>
      </c>
      <c r="G30" s="91">
        <v>1.6</v>
      </c>
      <c r="H30" s="62">
        <f t="shared" si="9"/>
        <v>25.300000000000004</v>
      </c>
      <c r="I30" s="32">
        <v>1.3888888888888889E-3</v>
      </c>
      <c r="J30" s="12">
        <f t="shared" si="10"/>
        <v>2.7777777777777773E-2</v>
      </c>
      <c r="K30" s="32">
        <f t="shared" si="1"/>
        <v>0.23263888888888881</v>
      </c>
      <c r="L30" s="32">
        <f t="shared" si="2"/>
        <v>0.28124999999999989</v>
      </c>
      <c r="M30" s="32">
        <f t="shared" si="3"/>
        <v>0.36805555555555541</v>
      </c>
      <c r="N30" s="32">
        <f t="shared" si="4"/>
        <v>0.53819444444444431</v>
      </c>
      <c r="O30" s="32">
        <f t="shared" si="5"/>
        <v>0.61458333333333326</v>
      </c>
      <c r="P30" s="34">
        <f t="shared" si="6"/>
        <v>0.69791666666666652</v>
      </c>
    </row>
    <row r="31" spans="1:16" ht="15" customHeight="1" x14ac:dyDescent="0.25">
      <c r="A31" s="136">
        <f t="shared" si="7"/>
        <v>23</v>
      </c>
      <c r="B31" s="92" t="s">
        <v>74</v>
      </c>
      <c r="C31" s="119">
        <v>713</v>
      </c>
      <c r="D31" s="44" t="s">
        <v>133</v>
      </c>
      <c r="E31" s="40" t="s">
        <v>25</v>
      </c>
      <c r="F31" s="41" t="str">
        <f t="shared" si="8"/>
        <v>-</v>
      </c>
      <c r="G31" s="91">
        <v>0.7</v>
      </c>
      <c r="H31" s="62">
        <f t="shared" si="9"/>
        <v>26.000000000000004</v>
      </c>
      <c r="I31" s="32">
        <v>6.9444444444444447E-4</v>
      </c>
      <c r="J31" s="42">
        <f t="shared" si="10"/>
        <v>2.8472222222222218E-2</v>
      </c>
      <c r="K31" s="32">
        <f t="shared" si="1"/>
        <v>0.23333333333333325</v>
      </c>
      <c r="L31" s="32">
        <f t="shared" si="2"/>
        <v>0.28194444444444433</v>
      </c>
      <c r="M31" s="32">
        <f t="shared" si="3"/>
        <v>0.36874999999999986</v>
      </c>
      <c r="N31" s="32">
        <f t="shared" si="4"/>
        <v>0.53888888888888875</v>
      </c>
      <c r="O31" s="32">
        <f t="shared" si="5"/>
        <v>0.6152777777777777</v>
      </c>
      <c r="P31" s="34">
        <f t="shared" si="6"/>
        <v>0.69861111111111096</v>
      </c>
    </row>
    <row r="32" spans="1:16" ht="15" customHeight="1" x14ac:dyDescent="0.25">
      <c r="A32" s="136">
        <f t="shared" si="7"/>
        <v>24</v>
      </c>
      <c r="B32" s="92" t="s">
        <v>73</v>
      </c>
      <c r="C32" s="119">
        <v>713</v>
      </c>
      <c r="D32" s="44" t="s">
        <v>20</v>
      </c>
      <c r="E32" s="40" t="s">
        <v>25</v>
      </c>
      <c r="F32" s="41" t="str">
        <f t="shared" si="8"/>
        <v>-</v>
      </c>
      <c r="G32" s="91">
        <v>2.1</v>
      </c>
      <c r="H32" s="62">
        <f t="shared" si="9"/>
        <v>28.100000000000005</v>
      </c>
      <c r="I32" s="32">
        <v>2.0833333333333333E-3</v>
      </c>
      <c r="J32" s="42">
        <f t="shared" si="10"/>
        <v>3.0555555555555551E-2</v>
      </c>
      <c r="K32" s="32">
        <f t="shared" si="1"/>
        <v>0.23541666666666658</v>
      </c>
      <c r="L32" s="32">
        <f t="shared" si="2"/>
        <v>0.28402777777777766</v>
      </c>
      <c r="M32" s="32">
        <f t="shared" si="3"/>
        <v>0.37083333333333318</v>
      </c>
      <c r="N32" s="32">
        <f t="shared" si="4"/>
        <v>0.54097222222222208</v>
      </c>
      <c r="O32" s="32">
        <f t="shared" si="5"/>
        <v>0.61736111111111103</v>
      </c>
      <c r="P32" s="34">
        <f t="shared" si="6"/>
        <v>0.70069444444444429</v>
      </c>
    </row>
    <row r="33" spans="1:16" ht="15" customHeight="1" x14ac:dyDescent="0.25">
      <c r="A33" s="136">
        <f t="shared" si="7"/>
        <v>25</v>
      </c>
      <c r="B33" s="92" t="s">
        <v>115</v>
      </c>
      <c r="C33" s="119"/>
      <c r="D33" s="44"/>
      <c r="E33" s="40" t="s">
        <v>24</v>
      </c>
      <c r="F33" s="41" t="str">
        <f t="shared" si="8"/>
        <v>-</v>
      </c>
      <c r="G33" s="91">
        <v>0.7</v>
      </c>
      <c r="H33" s="62">
        <f t="shared" si="9"/>
        <v>28.800000000000004</v>
      </c>
      <c r="I33" s="32">
        <v>6.9444444444444447E-4</v>
      </c>
      <c r="J33" s="42">
        <f t="shared" si="10"/>
        <v>3.1249999999999997E-2</v>
      </c>
      <c r="K33" s="32">
        <f t="shared" si="1"/>
        <v>0.23611111111111102</v>
      </c>
      <c r="L33" s="32">
        <f t="shared" si="2"/>
        <v>0.2847222222222221</v>
      </c>
      <c r="M33" s="32">
        <f t="shared" si="3"/>
        <v>0.37152777777777762</v>
      </c>
      <c r="N33" s="32">
        <f t="shared" si="4"/>
        <v>0.54166666666666652</v>
      </c>
      <c r="O33" s="32">
        <f t="shared" si="5"/>
        <v>0.61805555555555547</v>
      </c>
      <c r="P33" s="34">
        <f t="shared" si="6"/>
        <v>0.70138888888888873</v>
      </c>
    </row>
    <row r="34" spans="1:16" ht="15" customHeight="1" x14ac:dyDescent="0.25">
      <c r="A34" s="136">
        <f t="shared" si="7"/>
        <v>26</v>
      </c>
      <c r="B34" s="92" t="s">
        <v>116</v>
      </c>
      <c r="C34" s="119"/>
      <c r="D34" s="44"/>
      <c r="E34" s="40" t="s">
        <v>24</v>
      </c>
      <c r="F34" s="41" t="str">
        <f t="shared" si="8"/>
        <v>-</v>
      </c>
      <c r="G34" s="90">
        <v>1.1000000000000001</v>
      </c>
      <c r="H34" s="62">
        <f t="shared" si="9"/>
        <v>29.900000000000006</v>
      </c>
      <c r="I34" s="32">
        <v>1.3888888888888889E-3</v>
      </c>
      <c r="J34" s="42">
        <f t="shared" si="10"/>
        <v>3.2638888888888884E-2</v>
      </c>
      <c r="K34" s="32">
        <f t="shared" si="1"/>
        <v>0.23749999999999991</v>
      </c>
      <c r="L34" s="32">
        <f t="shared" si="2"/>
        <v>0.28611111111111098</v>
      </c>
      <c r="M34" s="32">
        <f t="shared" si="3"/>
        <v>0.37291666666666651</v>
      </c>
      <c r="N34" s="32">
        <f t="shared" si="4"/>
        <v>0.5430555555555554</v>
      </c>
      <c r="O34" s="32">
        <f t="shared" si="5"/>
        <v>0.61944444444444435</v>
      </c>
      <c r="P34" s="34">
        <f t="shared" si="6"/>
        <v>0.70277777777777761</v>
      </c>
    </row>
    <row r="35" spans="1:16" ht="15" customHeight="1" x14ac:dyDescent="0.25">
      <c r="A35" s="136">
        <f t="shared" si="7"/>
        <v>27</v>
      </c>
      <c r="B35" s="92" t="s">
        <v>136</v>
      </c>
      <c r="C35" s="119"/>
      <c r="D35" s="44"/>
      <c r="E35" s="40" t="s">
        <v>24</v>
      </c>
      <c r="F35" s="41"/>
      <c r="G35" s="90">
        <v>0.8</v>
      </c>
      <c r="H35" s="62">
        <f t="shared" si="9"/>
        <v>30.700000000000006</v>
      </c>
      <c r="I35" s="32">
        <v>6.9444444444444447E-4</v>
      </c>
      <c r="J35" s="42">
        <f t="shared" si="10"/>
        <v>3.3333333333333326E-2</v>
      </c>
      <c r="K35" s="32">
        <f t="shared" ref="K35:K55" si="11">K34+I35</f>
        <v>0.23819444444444435</v>
      </c>
      <c r="L35" s="32">
        <f t="shared" ref="L35:L55" si="12">L34+I35</f>
        <v>0.28680555555555542</v>
      </c>
      <c r="M35" s="32">
        <f t="shared" ref="M35:M55" si="13">M34+I35</f>
        <v>0.37361111111111095</v>
      </c>
      <c r="N35" s="32">
        <f t="shared" ref="N35:N55" si="14">N34+I35</f>
        <v>0.54374999999999984</v>
      </c>
      <c r="O35" s="32">
        <f t="shared" ref="O35:O55" si="15">O34+I35</f>
        <v>0.6201388888888888</v>
      </c>
      <c r="P35" s="34">
        <f t="shared" ref="P35:P55" si="16">SUM(P34+I35)</f>
        <v>0.70347222222222205</v>
      </c>
    </row>
    <row r="36" spans="1:16" ht="15" customHeight="1" x14ac:dyDescent="0.25">
      <c r="A36" s="136">
        <f t="shared" si="7"/>
        <v>28</v>
      </c>
      <c r="B36" s="92" t="s">
        <v>117</v>
      </c>
      <c r="C36" s="119"/>
      <c r="D36" s="44"/>
      <c r="E36" s="40" t="s">
        <v>24</v>
      </c>
      <c r="F36" s="41" t="str">
        <f t="shared" si="8"/>
        <v>-</v>
      </c>
      <c r="G36" s="90">
        <v>1.7</v>
      </c>
      <c r="H36" s="62">
        <f t="shared" si="9"/>
        <v>32.400000000000006</v>
      </c>
      <c r="I36" s="32">
        <v>1.3888888888888889E-3</v>
      </c>
      <c r="J36" s="42">
        <f t="shared" si="10"/>
        <v>3.4722222222222217E-2</v>
      </c>
      <c r="K36" s="32">
        <f t="shared" si="11"/>
        <v>0.23958333333333323</v>
      </c>
      <c r="L36" s="32">
        <f t="shared" si="12"/>
        <v>0.28819444444444431</v>
      </c>
      <c r="M36" s="32">
        <f t="shared" si="13"/>
        <v>0.37499999999999983</v>
      </c>
      <c r="N36" s="32">
        <f t="shared" si="14"/>
        <v>0.54513888888888873</v>
      </c>
      <c r="O36" s="32">
        <f t="shared" si="15"/>
        <v>0.62152777777777768</v>
      </c>
      <c r="P36" s="34">
        <f t="shared" si="16"/>
        <v>0.70486111111111094</v>
      </c>
    </row>
    <row r="37" spans="1:16" ht="15" customHeight="1" x14ac:dyDescent="0.25">
      <c r="A37" s="136">
        <f t="shared" si="7"/>
        <v>29</v>
      </c>
      <c r="B37" s="92" t="s">
        <v>32</v>
      </c>
      <c r="C37" s="119"/>
      <c r="D37" s="44"/>
      <c r="E37" s="40" t="s">
        <v>27</v>
      </c>
      <c r="F37" s="41" t="str">
        <f t="shared" si="8"/>
        <v>-</v>
      </c>
      <c r="G37" s="90">
        <v>2.8</v>
      </c>
      <c r="H37" s="62">
        <f t="shared" si="9"/>
        <v>35.200000000000003</v>
      </c>
      <c r="I37" s="32">
        <v>2.0833333333333333E-3</v>
      </c>
      <c r="J37" s="42">
        <f t="shared" si="10"/>
        <v>3.680555555555555E-2</v>
      </c>
      <c r="K37" s="32">
        <f t="shared" si="11"/>
        <v>0.24166666666666656</v>
      </c>
      <c r="L37" s="32">
        <f t="shared" si="12"/>
        <v>0.29027777777777763</v>
      </c>
      <c r="M37" s="32">
        <f t="shared" si="13"/>
        <v>0.37708333333333316</v>
      </c>
      <c r="N37" s="32">
        <f t="shared" si="14"/>
        <v>0.54722222222222205</v>
      </c>
      <c r="O37" s="32">
        <f t="shared" si="15"/>
        <v>0.62361111111111101</v>
      </c>
      <c r="P37" s="34">
        <f t="shared" si="16"/>
        <v>0.70694444444444426</v>
      </c>
    </row>
    <row r="38" spans="1:16" ht="15" customHeight="1" x14ac:dyDescent="0.25">
      <c r="A38" s="136">
        <f t="shared" si="7"/>
        <v>30</v>
      </c>
      <c r="B38" s="92" t="s">
        <v>33</v>
      </c>
      <c r="C38" s="119"/>
      <c r="D38" s="44"/>
      <c r="E38" s="40" t="s">
        <v>27</v>
      </c>
      <c r="F38" s="41" t="str">
        <f t="shared" si="8"/>
        <v>-</v>
      </c>
      <c r="G38" s="90">
        <v>1.5</v>
      </c>
      <c r="H38" s="62">
        <f t="shared" si="9"/>
        <v>36.700000000000003</v>
      </c>
      <c r="I38" s="32">
        <v>1.3888888888888889E-3</v>
      </c>
      <c r="J38" s="42">
        <f t="shared" si="10"/>
        <v>3.8194444444444441E-2</v>
      </c>
      <c r="K38" s="32">
        <f t="shared" si="11"/>
        <v>0.24305555555555544</v>
      </c>
      <c r="L38" s="32">
        <f t="shared" si="12"/>
        <v>0.29166666666666652</v>
      </c>
      <c r="M38" s="32">
        <f t="shared" si="13"/>
        <v>0.37847222222222204</v>
      </c>
      <c r="N38" s="32">
        <f t="shared" si="14"/>
        <v>0.54861111111111094</v>
      </c>
      <c r="O38" s="32">
        <f t="shared" si="15"/>
        <v>0.62499999999999989</v>
      </c>
      <c r="P38" s="34">
        <f t="shared" si="16"/>
        <v>0.70833333333333315</v>
      </c>
    </row>
    <row r="39" spans="1:16" ht="15" customHeight="1" x14ac:dyDescent="0.25">
      <c r="A39" s="136">
        <f t="shared" si="7"/>
        <v>31</v>
      </c>
      <c r="B39" s="92" t="s">
        <v>71</v>
      </c>
      <c r="C39" s="119"/>
      <c r="D39" s="44"/>
      <c r="E39" s="40" t="s">
        <v>27</v>
      </c>
      <c r="F39" s="41" t="str">
        <f t="shared" si="8"/>
        <v>-</v>
      </c>
      <c r="G39" s="93">
        <v>0.3</v>
      </c>
      <c r="H39" s="62">
        <f t="shared" si="9"/>
        <v>37</v>
      </c>
      <c r="I39" s="32">
        <v>6.9444444444444447E-4</v>
      </c>
      <c r="J39" s="42">
        <f t="shared" si="10"/>
        <v>3.8888888888888883E-2</v>
      </c>
      <c r="K39" s="32">
        <f t="shared" si="11"/>
        <v>0.24374999999999988</v>
      </c>
      <c r="L39" s="32">
        <f t="shared" si="12"/>
        <v>0.29236111111111096</v>
      </c>
      <c r="M39" s="32">
        <f t="shared" si="13"/>
        <v>0.37916666666666649</v>
      </c>
      <c r="N39" s="32">
        <f t="shared" si="14"/>
        <v>0.54930555555555538</v>
      </c>
      <c r="O39" s="32">
        <f t="shared" si="15"/>
        <v>0.62569444444444433</v>
      </c>
      <c r="P39" s="34">
        <f t="shared" si="16"/>
        <v>0.70902777777777759</v>
      </c>
    </row>
    <row r="40" spans="1:16" ht="15" customHeight="1" x14ac:dyDescent="0.25">
      <c r="A40" s="136">
        <f t="shared" si="7"/>
        <v>32</v>
      </c>
      <c r="B40" s="92" t="s">
        <v>34</v>
      </c>
      <c r="C40" s="119"/>
      <c r="D40" s="44"/>
      <c r="E40" s="40" t="s">
        <v>27</v>
      </c>
      <c r="F40" s="41" t="str">
        <f t="shared" si="8"/>
        <v>-</v>
      </c>
      <c r="G40" s="90">
        <v>0.9</v>
      </c>
      <c r="H40" s="62">
        <f t="shared" si="9"/>
        <v>37.9</v>
      </c>
      <c r="I40" s="32">
        <v>1.3888888888888889E-3</v>
      </c>
      <c r="J40" s="42">
        <f t="shared" si="10"/>
        <v>4.0277777777777773E-2</v>
      </c>
      <c r="K40" s="32">
        <f t="shared" si="11"/>
        <v>0.24513888888888877</v>
      </c>
      <c r="L40" s="32">
        <f t="shared" si="12"/>
        <v>0.29374999999999984</v>
      </c>
      <c r="M40" s="32">
        <f t="shared" si="13"/>
        <v>0.38055555555555537</v>
      </c>
      <c r="N40" s="32">
        <f t="shared" si="14"/>
        <v>0.55069444444444426</v>
      </c>
      <c r="O40" s="32">
        <f t="shared" si="15"/>
        <v>0.62708333333333321</v>
      </c>
      <c r="P40" s="34">
        <f t="shared" si="16"/>
        <v>0.71041666666666647</v>
      </c>
    </row>
    <row r="41" spans="1:16" ht="15" customHeight="1" x14ac:dyDescent="0.25">
      <c r="A41" s="136">
        <f t="shared" si="7"/>
        <v>33</v>
      </c>
      <c r="B41" s="92" t="s">
        <v>51</v>
      </c>
      <c r="C41" s="119"/>
      <c r="D41" s="44" t="s">
        <v>40</v>
      </c>
      <c r="E41" s="40" t="s">
        <v>27</v>
      </c>
      <c r="F41" s="41">
        <f t="shared" si="8"/>
        <v>60</v>
      </c>
      <c r="G41" s="94">
        <v>3</v>
      </c>
      <c r="H41" s="62">
        <f t="shared" si="9"/>
        <v>40.9</v>
      </c>
      <c r="I41" s="32">
        <v>2.0833333333333333E-3</v>
      </c>
      <c r="J41" s="42">
        <f t="shared" si="10"/>
        <v>4.2361111111111106E-2</v>
      </c>
      <c r="K41" s="32">
        <f t="shared" si="11"/>
        <v>0.24722222222222209</v>
      </c>
      <c r="L41" s="32">
        <f t="shared" si="12"/>
        <v>0.29583333333333317</v>
      </c>
      <c r="M41" s="32">
        <f t="shared" si="13"/>
        <v>0.3826388888888887</v>
      </c>
      <c r="N41" s="32">
        <f t="shared" si="14"/>
        <v>0.55277777777777759</v>
      </c>
      <c r="O41" s="32">
        <f t="shared" si="15"/>
        <v>0.62916666666666654</v>
      </c>
      <c r="P41" s="34">
        <f t="shared" si="16"/>
        <v>0.7124999999999998</v>
      </c>
    </row>
    <row r="42" spans="1:16" ht="15" customHeight="1" x14ac:dyDescent="0.25">
      <c r="A42" s="136">
        <f t="shared" si="7"/>
        <v>34</v>
      </c>
      <c r="B42" s="92" t="s">
        <v>51</v>
      </c>
      <c r="C42" s="119"/>
      <c r="D42" s="44" t="s">
        <v>41</v>
      </c>
      <c r="E42" s="40" t="s">
        <v>27</v>
      </c>
      <c r="F42" s="41" t="str">
        <f t="shared" si="8"/>
        <v>-</v>
      </c>
      <c r="G42" s="90">
        <v>0.6</v>
      </c>
      <c r="H42" s="62">
        <f t="shared" si="9"/>
        <v>41.5</v>
      </c>
      <c r="I42" s="32">
        <v>6.9444444444444447E-4</v>
      </c>
      <c r="J42" s="42">
        <f t="shared" si="10"/>
        <v>4.3055555555555548E-2</v>
      </c>
      <c r="K42" s="32">
        <f t="shared" si="11"/>
        <v>0.24791666666666654</v>
      </c>
      <c r="L42" s="32">
        <f t="shared" si="12"/>
        <v>0.29652777777777761</v>
      </c>
      <c r="M42" s="32">
        <f t="shared" si="13"/>
        <v>0.38333333333333314</v>
      </c>
      <c r="N42" s="32">
        <f t="shared" si="14"/>
        <v>0.55347222222222203</v>
      </c>
      <c r="O42" s="32">
        <f t="shared" si="15"/>
        <v>0.62986111111111098</v>
      </c>
      <c r="P42" s="34">
        <f t="shared" si="16"/>
        <v>0.71319444444444424</v>
      </c>
    </row>
    <row r="43" spans="1:16" ht="15" customHeight="1" x14ac:dyDescent="0.25">
      <c r="A43" s="136">
        <f t="shared" si="7"/>
        <v>35</v>
      </c>
      <c r="B43" s="92" t="s">
        <v>52</v>
      </c>
      <c r="C43" s="119"/>
      <c r="D43" s="44" t="s">
        <v>42</v>
      </c>
      <c r="E43" s="40" t="s">
        <v>27</v>
      </c>
      <c r="F43" s="41" t="str">
        <f t="shared" si="8"/>
        <v>-</v>
      </c>
      <c r="G43" s="90">
        <v>0.8</v>
      </c>
      <c r="H43" s="62">
        <f t="shared" si="9"/>
        <v>42.3</v>
      </c>
      <c r="I43" s="32">
        <v>6.9444444444444447E-4</v>
      </c>
      <c r="J43" s="42">
        <f t="shared" si="10"/>
        <v>4.374999999999999E-2</v>
      </c>
      <c r="K43" s="32">
        <f t="shared" si="11"/>
        <v>0.24861111111111098</v>
      </c>
      <c r="L43" s="32">
        <f t="shared" si="12"/>
        <v>0.29722222222222205</v>
      </c>
      <c r="M43" s="32">
        <f t="shared" si="13"/>
        <v>0.38402777777777758</v>
      </c>
      <c r="N43" s="32">
        <f t="shared" si="14"/>
        <v>0.55416666666666647</v>
      </c>
      <c r="O43" s="32">
        <f t="shared" si="15"/>
        <v>0.63055555555555542</v>
      </c>
      <c r="P43" s="34">
        <f t="shared" si="16"/>
        <v>0.71388888888888868</v>
      </c>
    </row>
    <row r="44" spans="1:16" ht="15" customHeight="1" x14ac:dyDescent="0.25">
      <c r="A44" s="136">
        <f t="shared" si="7"/>
        <v>36</v>
      </c>
      <c r="B44" s="92" t="s">
        <v>53</v>
      </c>
      <c r="C44" s="119"/>
      <c r="D44" s="44" t="s">
        <v>43</v>
      </c>
      <c r="E44" s="40" t="s">
        <v>27</v>
      </c>
      <c r="F44" s="41" t="str">
        <f t="shared" si="8"/>
        <v>-</v>
      </c>
      <c r="G44" s="90">
        <v>0.4</v>
      </c>
      <c r="H44" s="62">
        <f t="shared" si="9"/>
        <v>42.699999999999996</v>
      </c>
      <c r="I44" s="32">
        <v>6.9444444444444447E-4</v>
      </c>
      <c r="J44" s="42">
        <f t="shared" si="10"/>
        <v>4.4444444444444432E-2</v>
      </c>
      <c r="K44" s="32">
        <f t="shared" si="11"/>
        <v>0.24930555555555542</v>
      </c>
      <c r="L44" s="32">
        <f t="shared" si="12"/>
        <v>0.2979166666666665</v>
      </c>
      <c r="M44" s="32">
        <f t="shared" si="13"/>
        <v>0.38472222222222202</v>
      </c>
      <c r="N44" s="32">
        <f t="shared" si="14"/>
        <v>0.55486111111111092</v>
      </c>
      <c r="O44" s="32">
        <f t="shared" si="15"/>
        <v>0.63124999999999987</v>
      </c>
      <c r="P44" s="34">
        <f t="shared" si="16"/>
        <v>0.71458333333333313</v>
      </c>
    </row>
    <row r="45" spans="1:16" ht="15" customHeight="1" x14ac:dyDescent="0.25">
      <c r="A45" s="136">
        <f t="shared" si="7"/>
        <v>37</v>
      </c>
      <c r="B45" s="92" t="s">
        <v>52</v>
      </c>
      <c r="C45" s="119"/>
      <c r="D45" s="44" t="s">
        <v>44</v>
      </c>
      <c r="E45" s="40" t="s">
        <v>27</v>
      </c>
      <c r="F45" s="41" t="str">
        <f t="shared" si="8"/>
        <v>-</v>
      </c>
      <c r="G45" s="90">
        <v>0.3</v>
      </c>
      <c r="H45" s="62">
        <f t="shared" si="9"/>
        <v>42.999999999999993</v>
      </c>
      <c r="I45" s="32">
        <v>6.9444444444444447E-4</v>
      </c>
      <c r="J45" s="42">
        <f t="shared" si="10"/>
        <v>4.5138888888888874E-2</v>
      </c>
      <c r="K45" s="32">
        <f t="shared" si="11"/>
        <v>0.24999999999999986</v>
      </c>
      <c r="L45" s="32">
        <f t="shared" si="12"/>
        <v>0.29861111111111094</v>
      </c>
      <c r="M45" s="32">
        <f t="shared" si="13"/>
        <v>0.38541666666666646</v>
      </c>
      <c r="N45" s="32">
        <f t="shared" si="14"/>
        <v>0.55555555555555536</v>
      </c>
      <c r="O45" s="32">
        <f t="shared" si="15"/>
        <v>0.63194444444444431</v>
      </c>
      <c r="P45" s="34">
        <f t="shared" si="16"/>
        <v>0.71527777777777757</v>
      </c>
    </row>
    <row r="46" spans="1:16" ht="15" customHeight="1" x14ac:dyDescent="0.25">
      <c r="A46" s="136">
        <f t="shared" si="7"/>
        <v>38</v>
      </c>
      <c r="B46" s="92" t="s">
        <v>52</v>
      </c>
      <c r="C46" s="119"/>
      <c r="D46" s="44" t="s">
        <v>45</v>
      </c>
      <c r="E46" s="40" t="s">
        <v>27</v>
      </c>
      <c r="F46" s="41" t="str">
        <f t="shared" si="8"/>
        <v>-</v>
      </c>
      <c r="G46" s="90">
        <v>0.8</v>
      </c>
      <c r="H46" s="62">
        <f t="shared" si="9"/>
        <v>43.79999999999999</v>
      </c>
      <c r="I46" s="32">
        <v>1.3888888888888889E-3</v>
      </c>
      <c r="J46" s="42">
        <f t="shared" si="10"/>
        <v>4.6527777777777765E-2</v>
      </c>
      <c r="K46" s="32">
        <f t="shared" si="11"/>
        <v>0.25138888888888877</v>
      </c>
      <c r="L46" s="32">
        <f t="shared" si="12"/>
        <v>0.29999999999999982</v>
      </c>
      <c r="M46" s="32">
        <f t="shared" si="13"/>
        <v>0.38680555555555535</v>
      </c>
      <c r="N46" s="32">
        <f t="shared" si="14"/>
        <v>0.55694444444444424</v>
      </c>
      <c r="O46" s="32">
        <f t="shared" si="15"/>
        <v>0.63333333333333319</v>
      </c>
      <c r="P46" s="34">
        <f t="shared" si="16"/>
        <v>0.71666666666666645</v>
      </c>
    </row>
    <row r="47" spans="1:16" ht="15" customHeight="1" x14ac:dyDescent="0.25">
      <c r="A47" s="136">
        <f t="shared" si="7"/>
        <v>39</v>
      </c>
      <c r="B47" s="92" t="s">
        <v>52</v>
      </c>
      <c r="C47" s="119"/>
      <c r="D47" s="44" t="s">
        <v>22</v>
      </c>
      <c r="E47" s="40" t="s">
        <v>27</v>
      </c>
      <c r="F47" s="41"/>
      <c r="G47" s="90">
        <v>0.4</v>
      </c>
      <c r="H47" s="62">
        <f t="shared" si="9"/>
        <v>44.199999999999989</v>
      </c>
      <c r="I47" s="32">
        <v>6.9444444444444447E-4</v>
      </c>
      <c r="J47" s="42">
        <f t="shared" si="10"/>
        <v>4.7222222222222207E-2</v>
      </c>
      <c r="K47" s="32">
        <f t="shared" si="11"/>
        <v>0.25208333333333321</v>
      </c>
      <c r="L47" s="32">
        <f t="shared" si="12"/>
        <v>0.30069444444444426</v>
      </c>
      <c r="M47" s="32">
        <f t="shared" si="13"/>
        <v>0.38749999999999979</v>
      </c>
      <c r="N47" s="32">
        <f t="shared" si="14"/>
        <v>0.55763888888888868</v>
      </c>
      <c r="O47" s="32">
        <f t="shared" si="15"/>
        <v>0.63402777777777763</v>
      </c>
      <c r="P47" s="34">
        <f t="shared" si="16"/>
        <v>0.71736111111111089</v>
      </c>
    </row>
    <row r="48" spans="1:16" ht="15" customHeight="1" x14ac:dyDescent="0.25">
      <c r="A48" s="136">
        <f t="shared" si="7"/>
        <v>40</v>
      </c>
      <c r="B48" s="92" t="s">
        <v>54</v>
      </c>
      <c r="C48" s="119"/>
      <c r="D48" s="44" t="s">
        <v>23</v>
      </c>
      <c r="E48" s="40" t="s">
        <v>27</v>
      </c>
      <c r="F48" s="41" t="str">
        <f t="shared" si="8"/>
        <v>-</v>
      </c>
      <c r="G48" s="94">
        <v>1</v>
      </c>
      <c r="H48" s="62">
        <f t="shared" si="9"/>
        <v>45.199999999999989</v>
      </c>
      <c r="I48" s="32">
        <v>1.3888888888888889E-3</v>
      </c>
      <c r="J48" s="42">
        <f t="shared" si="10"/>
        <v>4.8611111111111098E-2</v>
      </c>
      <c r="K48" s="32">
        <f t="shared" si="11"/>
        <v>0.2534722222222221</v>
      </c>
      <c r="L48" s="32">
        <f t="shared" si="12"/>
        <v>0.30208333333333315</v>
      </c>
      <c r="M48" s="32">
        <f t="shared" si="13"/>
        <v>0.38888888888888867</v>
      </c>
      <c r="N48" s="32">
        <f t="shared" si="14"/>
        <v>0.55902777777777757</v>
      </c>
      <c r="O48" s="32">
        <f t="shared" si="15"/>
        <v>0.63541666666666652</v>
      </c>
      <c r="P48" s="34">
        <f t="shared" si="16"/>
        <v>0.71874999999999978</v>
      </c>
    </row>
    <row r="49" spans="1:16" ht="15" customHeight="1" x14ac:dyDescent="0.25">
      <c r="A49" s="136">
        <f t="shared" si="7"/>
        <v>41</v>
      </c>
      <c r="B49" s="92" t="s">
        <v>55</v>
      </c>
      <c r="C49" s="119"/>
      <c r="D49" s="44" t="s">
        <v>22</v>
      </c>
      <c r="E49" s="40" t="s">
        <v>27</v>
      </c>
      <c r="F49" s="41" t="str">
        <f t="shared" si="8"/>
        <v>-</v>
      </c>
      <c r="G49" s="90">
        <v>2.4</v>
      </c>
      <c r="H49" s="62">
        <f t="shared" si="9"/>
        <v>47.599999999999987</v>
      </c>
      <c r="I49" s="32">
        <v>2.0833333333333333E-3</v>
      </c>
      <c r="J49" s="42">
        <f t="shared" si="10"/>
        <v>5.0694444444444431E-2</v>
      </c>
      <c r="K49" s="32">
        <f t="shared" si="11"/>
        <v>0.25555555555555542</v>
      </c>
      <c r="L49" s="32">
        <f t="shared" si="12"/>
        <v>0.30416666666666647</v>
      </c>
      <c r="M49" s="32">
        <f t="shared" si="13"/>
        <v>0.390972222222222</v>
      </c>
      <c r="N49" s="32">
        <f t="shared" si="14"/>
        <v>0.56111111111111089</v>
      </c>
      <c r="O49" s="32">
        <f t="shared" si="15"/>
        <v>0.63749999999999984</v>
      </c>
      <c r="P49" s="34">
        <f t="shared" si="16"/>
        <v>0.7208333333333331</v>
      </c>
    </row>
    <row r="50" spans="1:16" ht="15" customHeight="1" x14ac:dyDescent="0.25">
      <c r="A50" s="136">
        <f t="shared" si="7"/>
        <v>42</v>
      </c>
      <c r="B50" s="92" t="s">
        <v>56</v>
      </c>
      <c r="C50" s="119"/>
      <c r="D50" s="44" t="s">
        <v>46</v>
      </c>
      <c r="E50" s="40" t="s">
        <v>27</v>
      </c>
      <c r="F50" s="41" t="str">
        <f t="shared" si="8"/>
        <v>-</v>
      </c>
      <c r="G50" s="90">
        <v>1.9</v>
      </c>
      <c r="H50" s="62">
        <f t="shared" si="9"/>
        <v>49.499999999999986</v>
      </c>
      <c r="I50" s="32">
        <v>2.0833333333333333E-3</v>
      </c>
      <c r="J50" s="42">
        <f t="shared" si="10"/>
        <v>5.2777777777777764E-2</v>
      </c>
      <c r="K50" s="32">
        <f t="shared" si="11"/>
        <v>0.25763888888888875</v>
      </c>
      <c r="L50" s="32">
        <f t="shared" si="12"/>
        <v>0.3062499999999998</v>
      </c>
      <c r="M50" s="32">
        <f t="shared" si="13"/>
        <v>0.39305555555555532</v>
      </c>
      <c r="N50" s="32">
        <f t="shared" si="14"/>
        <v>0.56319444444444422</v>
      </c>
      <c r="O50" s="32">
        <f t="shared" si="15"/>
        <v>0.63958333333333317</v>
      </c>
      <c r="P50" s="34">
        <f t="shared" si="16"/>
        <v>0.72291666666666643</v>
      </c>
    </row>
    <row r="51" spans="1:16" ht="15" customHeight="1" x14ac:dyDescent="0.25">
      <c r="A51" s="136">
        <f t="shared" si="7"/>
        <v>43</v>
      </c>
      <c r="B51" s="92" t="s">
        <v>57</v>
      </c>
      <c r="C51" s="119"/>
      <c r="D51" s="44" t="s">
        <v>47</v>
      </c>
      <c r="E51" s="40" t="s">
        <v>27</v>
      </c>
      <c r="F51" s="41" t="str">
        <f t="shared" si="8"/>
        <v>-</v>
      </c>
      <c r="G51" s="94">
        <v>1</v>
      </c>
      <c r="H51" s="62">
        <f t="shared" si="9"/>
        <v>50.499999999999986</v>
      </c>
      <c r="I51" s="32">
        <v>1.3888888888888889E-3</v>
      </c>
      <c r="J51" s="42">
        <f t="shared" si="10"/>
        <v>5.4166666666666655E-2</v>
      </c>
      <c r="K51" s="32">
        <f t="shared" si="11"/>
        <v>0.25902777777777763</v>
      </c>
      <c r="L51" s="32">
        <f t="shared" si="12"/>
        <v>0.30763888888888868</v>
      </c>
      <c r="M51" s="32">
        <f t="shared" si="13"/>
        <v>0.39444444444444421</v>
      </c>
      <c r="N51" s="32">
        <f t="shared" si="14"/>
        <v>0.5645833333333331</v>
      </c>
      <c r="O51" s="32">
        <f t="shared" si="15"/>
        <v>0.64097222222222205</v>
      </c>
      <c r="P51" s="34">
        <f t="shared" si="16"/>
        <v>0.72430555555555531</v>
      </c>
    </row>
    <row r="52" spans="1:16" ht="15" customHeight="1" x14ac:dyDescent="0.25">
      <c r="A52" s="136">
        <f t="shared" si="7"/>
        <v>44</v>
      </c>
      <c r="B52" s="92" t="s">
        <v>106</v>
      </c>
      <c r="C52" s="119">
        <v>713</v>
      </c>
      <c r="D52" s="44" t="s">
        <v>20</v>
      </c>
      <c r="E52" s="40" t="s">
        <v>25</v>
      </c>
      <c r="F52" s="41" t="str">
        <f t="shared" si="8"/>
        <v>-</v>
      </c>
      <c r="G52" s="90">
        <v>0.7</v>
      </c>
      <c r="H52" s="62">
        <f t="shared" si="9"/>
        <v>51.199999999999989</v>
      </c>
      <c r="I52" s="32">
        <v>1.3888888888888889E-3</v>
      </c>
      <c r="J52" s="42">
        <f t="shared" si="10"/>
        <v>5.5555555555555546E-2</v>
      </c>
      <c r="K52" s="32">
        <f t="shared" si="11"/>
        <v>0.26041666666666652</v>
      </c>
      <c r="L52" s="32">
        <f t="shared" si="12"/>
        <v>0.30902777777777757</v>
      </c>
      <c r="M52" s="32">
        <f t="shared" si="13"/>
        <v>0.39583333333333309</v>
      </c>
      <c r="N52" s="32">
        <f t="shared" si="14"/>
        <v>0.56597222222222199</v>
      </c>
      <c r="O52" s="32">
        <f t="shared" si="15"/>
        <v>0.64236111111111094</v>
      </c>
      <c r="P52" s="34">
        <f t="shared" si="16"/>
        <v>0.7256944444444442</v>
      </c>
    </row>
    <row r="53" spans="1:16" ht="22.5" customHeight="1" x14ac:dyDescent="0.25">
      <c r="A53" s="136">
        <f t="shared" si="7"/>
        <v>45</v>
      </c>
      <c r="B53" s="92" t="s">
        <v>105</v>
      </c>
      <c r="C53" s="119">
        <v>713</v>
      </c>
      <c r="D53" s="44" t="s">
        <v>48</v>
      </c>
      <c r="E53" s="40" t="s">
        <v>25</v>
      </c>
      <c r="F53" s="41" t="str">
        <f t="shared" si="8"/>
        <v>-</v>
      </c>
      <c r="G53" s="90">
        <v>0.4</v>
      </c>
      <c r="H53" s="62">
        <f t="shared" si="9"/>
        <v>51.599999999999987</v>
      </c>
      <c r="I53" s="32">
        <v>6.9444444444444447E-4</v>
      </c>
      <c r="J53" s="42">
        <f t="shared" si="10"/>
        <v>5.6249999999999988E-2</v>
      </c>
      <c r="K53" s="32">
        <f t="shared" si="11"/>
        <v>0.26111111111111096</v>
      </c>
      <c r="L53" s="32">
        <f t="shared" si="12"/>
        <v>0.30972222222222201</v>
      </c>
      <c r="M53" s="32">
        <f t="shared" si="13"/>
        <v>0.39652777777777753</v>
      </c>
      <c r="N53" s="32">
        <f t="shared" si="14"/>
        <v>0.56666666666666643</v>
      </c>
      <c r="O53" s="32">
        <f t="shared" si="15"/>
        <v>0.64305555555555538</v>
      </c>
      <c r="P53" s="34">
        <f t="shared" si="16"/>
        <v>0.72638888888888864</v>
      </c>
    </row>
    <row r="54" spans="1:16" ht="21.75" customHeight="1" x14ac:dyDescent="0.25">
      <c r="A54" s="136">
        <f t="shared" si="7"/>
        <v>46</v>
      </c>
      <c r="B54" s="92" t="s">
        <v>58</v>
      </c>
      <c r="C54" s="119"/>
      <c r="D54" s="44" t="s">
        <v>48</v>
      </c>
      <c r="E54" s="40" t="s">
        <v>27</v>
      </c>
      <c r="F54" s="41" t="str">
        <f t="shared" si="8"/>
        <v>-</v>
      </c>
      <c r="G54" s="94">
        <v>1</v>
      </c>
      <c r="H54" s="62">
        <f t="shared" si="9"/>
        <v>52.599999999999987</v>
      </c>
      <c r="I54" s="32">
        <v>1.3888888888888889E-3</v>
      </c>
      <c r="J54" s="42">
        <f t="shared" si="10"/>
        <v>5.7638888888888878E-2</v>
      </c>
      <c r="K54" s="32">
        <f t="shared" si="11"/>
        <v>0.26249999999999984</v>
      </c>
      <c r="L54" s="32">
        <f t="shared" si="12"/>
        <v>0.31111111111111089</v>
      </c>
      <c r="M54" s="32">
        <f t="shared" si="13"/>
        <v>0.39791666666666642</v>
      </c>
      <c r="N54" s="32">
        <f t="shared" si="14"/>
        <v>0.56805555555555531</v>
      </c>
      <c r="O54" s="32">
        <f t="shared" si="15"/>
        <v>0.64444444444444426</v>
      </c>
      <c r="P54" s="34">
        <f t="shared" si="16"/>
        <v>0.72777777777777752</v>
      </c>
    </row>
    <row r="55" spans="1:16" ht="15" customHeight="1" thickBot="1" x14ac:dyDescent="0.3">
      <c r="A55" s="137">
        <f t="shared" si="7"/>
        <v>47</v>
      </c>
      <c r="B55" s="135" t="s">
        <v>35</v>
      </c>
      <c r="C55" s="122"/>
      <c r="D55" s="45"/>
      <c r="E55" s="46" t="s">
        <v>59</v>
      </c>
      <c r="F55" s="47" t="str">
        <f t="shared" si="8"/>
        <v>-</v>
      </c>
      <c r="G55" s="95">
        <v>1.4</v>
      </c>
      <c r="H55" s="74">
        <f t="shared" si="9"/>
        <v>53.999999999999986</v>
      </c>
      <c r="I55" s="33">
        <v>2.0833333333333333E-3</v>
      </c>
      <c r="J55" s="48">
        <f t="shared" si="10"/>
        <v>5.9722222222222211E-2</v>
      </c>
      <c r="K55" s="33">
        <f t="shared" si="11"/>
        <v>0.26458333333333317</v>
      </c>
      <c r="L55" s="33">
        <f t="shared" si="12"/>
        <v>0.31319444444444422</v>
      </c>
      <c r="M55" s="33">
        <f t="shared" si="13"/>
        <v>0.39999999999999974</v>
      </c>
      <c r="N55" s="33">
        <f t="shared" si="14"/>
        <v>0.57013888888888864</v>
      </c>
      <c r="O55" s="33">
        <f t="shared" si="15"/>
        <v>0.64652777777777759</v>
      </c>
      <c r="P55" s="35">
        <f t="shared" si="16"/>
        <v>0.72986111111111085</v>
      </c>
    </row>
    <row r="56" spans="1:16" ht="15" customHeight="1" x14ac:dyDescent="0.25">
      <c r="B56" s="52"/>
      <c r="C56" s="52"/>
      <c r="D56" s="53"/>
      <c r="E56" s="54"/>
      <c r="F56" s="55"/>
      <c r="G56" s="56"/>
      <c r="H56" s="57"/>
      <c r="I56" s="58"/>
      <c r="J56" s="59"/>
      <c r="K56" s="60"/>
      <c r="L56" s="58"/>
      <c r="M56" s="58"/>
      <c r="N56" s="58"/>
      <c r="O56" s="58"/>
      <c r="P56" s="58"/>
    </row>
    <row r="57" spans="1:16" x14ac:dyDescent="0.25">
      <c r="B57" s="138" t="s">
        <v>134</v>
      </c>
      <c r="C57" s="138"/>
      <c r="D57" s="139"/>
      <c r="E57" s="139"/>
      <c r="F57" s="139"/>
      <c r="G57" s="139"/>
      <c r="H57" s="139"/>
      <c r="I57" s="13"/>
      <c r="J57" s="14"/>
      <c r="K57" s="15"/>
      <c r="L57" s="16"/>
      <c r="M57" s="15"/>
      <c r="N57" s="16"/>
      <c r="O57" s="15"/>
      <c r="P57" s="23"/>
    </row>
    <row r="58" spans="1:16" x14ac:dyDescent="0.25">
      <c r="B58" s="17" t="s">
        <v>14</v>
      </c>
      <c r="C58" s="115"/>
      <c r="D58" s="21"/>
      <c r="E58" s="15"/>
      <c r="F58" s="15"/>
      <c r="G58" s="16"/>
      <c r="H58" s="16"/>
      <c r="I58" s="13"/>
      <c r="J58" s="14"/>
      <c r="K58" s="15"/>
      <c r="L58" s="16"/>
      <c r="M58" s="15"/>
      <c r="N58" s="16"/>
      <c r="O58" s="15"/>
      <c r="P58" s="23"/>
    </row>
    <row r="59" spans="1:16" x14ac:dyDescent="0.25">
      <c r="B59" s="25" t="s">
        <v>28</v>
      </c>
      <c r="C59" s="115"/>
      <c r="D59" s="21"/>
      <c r="E59" s="27"/>
      <c r="F59" s="27"/>
      <c r="G59" s="16"/>
      <c r="H59" s="16"/>
      <c r="I59" s="13"/>
      <c r="J59" s="14"/>
      <c r="K59" s="27"/>
      <c r="L59" s="16"/>
      <c r="M59" s="27"/>
      <c r="N59" s="16"/>
      <c r="O59" s="27"/>
      <c r="P59" s="27"/>
    </row>
    <row r="60" spans="1:16" x14ac:dyDescent="0.25">
      <c r="B60" s="115" t="s">
        <v>101</v>
      </c>
      <c r="C60" s="115"/>
      <c r="D60" s="21"/>
      <c r="E60" s="31"/>
      <c r="F60" s="31"/>
      <c r="G60" s="16"/>
      <c r="H60" s="16"/>
      <c r="I60" s="13"/>
      <c r="J60" s="14"/>
      <c r="K60" s="31"/>
      <c r="L60" s="16"/>
      <c r="M60" s="31"/>
      <c r="N60" s="16"/>
      <c r="O60" s="31"/>
      <c r="P60" s="31"/>
    </row>
    <row r="61" spans="1:16" x14ac:dyDescent="0.25">
      <c r="B61" s="140" t="s">
        <v>119</v>
      </c>
      <c r="C61" s="141"/>
      <c r="D61" s="141"/>
      <c r="E61" s="141"/>
      <c r="F61" s="141"/>
      <c r="G61" s="141"/>
      <c r="H61" s="141"/>
      <c r="I61" s="141"/>
      <c r="J61" s="141"/>
      <c r="K61" s="141"/>
      <c r="L61" s="16"/>
      <c r="M61" s="15"/>
      <c r="N61" s="16"/>
      <c r="O61" s="15"/>
      <c r="P61" s="23"/>
    </row>
    <row r="62" spans="1:16" x14ac:dyDescent="0.25"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24"/>
    </row>
    <row r="63" spans="1:16" x14ac:dyDescent="0.25">
      <c r="B63" s="17" t="s">
        <v>16</v>
      </c>
      <c r="C63" s="115"/>
      <c r="D63" s="21"/>
      <c r="E63" s="2"/>
      <c r="F63" s="2"/>
      <c r="G63" s="3"/>
      <c r="H63" s="3"/>
      <c r="I63" s="4"/>
      <c r="J63" s="5"/>
      <c r="K63" s="2"/>
      <c r="L63" s="3"/>
      <c r="M63" s="2"/>
      <c r="N63" s="3"/>
      <c r="O63" s="2"/>
      <c r="P63" s="2"/>
    </row>
    <row r="64" spans="1:16" x14ac:dyDescent="0.25">
      <c r="B64" s="17" t="s">
        <v>17</v>
      </c>
      <c r="C64" s="115"/>
      <c r="D64" s="21"/>
      <c r="E64" s="15"/>
      <c r="F64" s="15"/>
      <c r="G64" s="16"/>
      <c r="H64" s="16"/>
      <c r="I64" s="13"/>
      <c r="J64" s="14"/>
      <c r="K64" s="15"/>
      <c r="L64" s="16"/>
      <c r="M64" s="15"/>
      <c r="N64" s="16"/>
      <c r="O64" s="15"/>
      <c r="P64" s="23"/>
    </row>
    <row r="65" spans="2:16" x14ac:dyDescent="0.25">
      <c r="B65" s="138" t="s">
        <v>21</v>
      </c>
      <c r="C65" s="138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23"/>
    </row>
    <row r="66" spans="2:16" x14ac:dyDescent="0.25">
      <c r="B66" s="140" t="s">
        <v>102</v>
      </c>
      <c r="C66" s="140"/>
      <c r="D66" s="140"/>
      <c r="E66" s="141"/>
      <c r="F66" s="141"/>
      <c r="G66" s="141"/>
      <c r="H66" s="141"/>
      <c r="I66" s="141"/>
      <c r="J66" s="141"/>
      <c r="K66" s="141"/>
      <c r="L66" s="141"/>
      <c r="M66" s="2"/>
      <c r="N66" s="3"/>
      <c r="O66" s="2"/>
      <c r="P66" s="2"/>
    </row>
  </sheetData>
  <mergeCells count="18">
    <mergeCell ref="D6:D8"/>
    <mergeCell ref="J6:J8"/>
    <mergeCell ref="A6:A8"/>
    <mergeCell ref="E6:E8"/>
    <mergeCell ref="F6:F8"/>
    <mergeCell ref="G6:G8"/>
    <mergeCell ref="H6:H8"/>
    <mergeCell ref="I6:I8"/>
    <mergeCell ref="E2:I2"/>
    <mergeCell ref="E3:F3"/>
    <mergeCell ref="G3:L3"/>
    <mergeCell ref="E4:F4"/>
    <mergeCell ref="G4:H4"/>
    <mergeCell ref="B57:H57"/>
    <mergeCell ref="B61:K61"/>
    <mergeCell ref="B62:O62"/>
    <mergeCell ref="B65:O65"/>
    <mergeCell ref="B66:L66"/>
  </mergeCells>
  <pageMargins left="0.25" right="0.25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P65"/>
  <sheetViews>
    <sheetView tabSelected="1" topLeftCell="A22" zoomScale="110" zoomScaleNormal="110" workbookViewId="0">
      <selection activeCell="F33" sqref="F33"/>
    </sheetView>
  </sheetViews>
  <sheetFormatPr defaultRowHeight="15" x14ac:dyDescent="0.25"/>
  <cols>
    <col min="2" max="2" width="49.28515625" bestFit="1" customWidth="1"/>
    <col min="3" max="3" width="8.7109375" customWidth="1"/>
  </cols>
  <sheetData>
    <row r="2" spans="1:16" x14ac:dyDescent="0.25">
      <c r="B2" s="28" t="s">
        <v>30</v>
      </c>
      <c r="C2" s="113"/>
      <c r="D2" s="19"/>
      <c r="E2" s="2"/>
      <c r="F2" s="2"/>
      <c r="G2" s="3"/>
      <c r="H2" s="3"/>
      <c r="I2" s="4"/>
      <c r="J2" s="5"/>
      <c r="K2" s="2"/>
      <c r="L2" s="3"/>
    </row>
    <row r="3" spans="1:16" x14ac:dyDescent="0.25">
      <c r="B3" s="110" t="s">
        <v>75</v>
      </c>
      <c r="C3" s="113"/>
      <c r="D3" s="19"/>
      <c r="E3" s="144" t="s">
        <v>0</v>
      </c>
      <c r="F3" s="144"/>
      <c r="G3" s="144"/>
      <c r="H3" s="144"/>
      <c r="I3" s="144"/>
      <c r="J3" s="5"/>
      <c r="K3" s="2"/>
      <c r="L3" s="3"/>
    </row>
    <row r="4" spans="1:16" x14ac:dyDescent="0.25">
      <c r="B4" s="110" t="s">
        <v>76</v>
      </c>
      <c r="C4" s="113"/>
      <c r="D4" s="19"/>
      <c r="E4" s="145" t="s">
        <v>1</v>
      </c>
      <c r="F4" s="145"/>
      <c r="G4" s="171" t="s">
        <v>31</v>
      </c>
      <c r="H4" s="172"/>
      <c r="I4" s="172"/>
      <c r="J4" s="172"/>
      <c r="K4" s="172"/>
      <c r="L4" s="172"/>
    </row>
    <row r="5" spans="1:16" x14ac:dyDescent="0.25">
      <c r="B5" s="29"/>
      <c r="C5" s="114"/>
      <c r="D5" s="20"/>
      <c r="E5" s="147" t="s">
        <v>2</v>
      </c>
      <c r="F5" s="147"/>
      <c r="G5" s="148"/>
      <c r="H5" s="148"/>
      <c r="I5" s="6"/>
      <c r="J5" s="7"/>
      <c r="K5" s="26"/>
      <c r="L5" s="9"/>
    </row>
    <row r="6" spans="1:16" ht="15.75" thickBot="1" x14ac:dyDescent="0.3"/>
    <row r="7" spans="1:16" ht="15" customHeight="1" x14ac:dyDescent="0.25">
      <c r="A7" s="169" t="s">
        <v>72</v>
      </c>
      <c r="B7" s="75" t="s">
        <v>3</v>
      </c>
      <c r="C7" s="123"/>
      <c r="D7" s="160" t="s">
        <v>18</v>
      </c>
      <c r="E7" s="163" t="s">
        <v>4</v>
      </c>
      <c r="F7" s="163" t="s">
        <v>5</v>
      </c>
      <c r="G7" s="163" t="s">
        <v>6</v>
      </c>
      <c r="H7" s="163" t="s">
        <v>7</v>
      </c>
      <c r="I7" s="166" t="s">
        <v>8</v>
      </c>
      <c r="J7" s="166" t="s">
        <v>9</v>
      </c>
      <c r="K7" s="63" t="s">
        <v>29</v>
      </c>
      <c r="L7" s="63" t="s">
        <v>29</v>
      </c>
      <c r="M7" s="64" t="s">
        <v>29</v>
      </c>
      <c r="N7" s="64" t="s">
        <v>29</v>
      </c>
      <c r="O7" s="64" t="s">
        <v>29</v>
      </c>
      <c r="P7" s="65" t="s">
        <v>118</v>
      </c>
    </row>
    <row r="8" spans="1:16" x14ac:dyDescent="0.25">
      <c r="A8" s="170"/>
      <c r="B8" s="76" t="s">
        <v>10</v>
      </c>
      <c r="C8" s="124" t="s">
        <v>99</v>
      </c>
      <c r="D8" s="161"/>
      <c r="E8" s="164"/>
      <c r="F8" s="164"/>
      <c r="G8" s="164"/>
      <c r="H8" s="164"/>
      <c r="I8" s="167"/>
      <c r="J8" s="167"/>
      <c r="K8" s="67" t="s">
        <v>11</v>
      </c>
      <c r="L8" s="67" t="s">
        <v>11</v>
      </c>
      <c r="M8" s="67" t="s">
        <v>12</v>
      </c>
      <c r="N8" s="67" t="s">
        <v>11</v>
      </c>
      <c r="O8" s="67" t="s">
        <v>11</v>
      </c>
      <c r="P8" s="77" t="s">
        <v>11</v>
      </c>
    </row>
    <row r="9" spans="1:16" ht="15.75" thickBot="1" x14ac:dyDescent="0.3">
      <c r="A9" s="170"/>
      <c r="B9" s="79" t="s">
        <v>19</v>
      </c>
      <c r="C9" s="125"/>
      <c r="D9" s="162"/>
      <c r="E9" s="165"/>
      <c r="F9" s="165"/>
      <c r="G9" s="165"/>
      <c r="H9" s="165"/>
      <c r="I9" s="168"/>
      <c r="J9" s="168"/>
      <c r="K9" s="80" t="s">
        <v>94</v>
      </c>
      <c r="L9" s="80" t="s">
        <v>131</v>
      </c>
      <c r="M9" s="80" t="s">
        <v>95</v>
      </c>
      <c r="N9" s="80" t="s">
        <v>96</v>
      </c>
      <c r="O9" s="80" t="s">
        <v>97</v>
      </c>
      <c r="P9" s="81" t="s">
        <v>91</v>
      </c>
    </row>
    <row r="10" spans="1:16" x14ac:dyDescent="0.25">
      <c r="A10" s="88">
        <v>1</v>
      </c>
      <c r="B10" s="96" t="s">
        <v>35</v>
      </c>
      <c r="C10" s="126"/>
      <c r="D10" s="78"/>
      <c r="E10" s="97" t="s">
        <v>59</v>
      </c>
      <c r="F10" s="66" t="str">
        <f t="shared" ref="F10" si="0">IF(G10&gt;0.9,G10/I10/24,"-")</f>
        <v>-</v>
      </c>
      <c r="G10" s="98">
        <v>0</v>
      </c>
      <c r="H10" s="99">
        <v>0</v>
      </c>
      <c r="I10" s="100" t="s">
        <v>13</v>
      </c>
      <c r="J10" s="101" t="s">
        <v>13</v>
      </c>
      <c r="K10" s="102">
        <v>0.26458333333333334</v>
      </c>
      <c r="L10" s="102">
        <v>0.31944444444444448</v>
      </c>
      <c r="M10" s="102">
        <v>0.47222222222222227</v>
      </c>
      <c r="N10" s="102">
        <v>0.6118055555555556</v>
      </c>
      <c r="O10" s="102">
        <v>0.66666666666666663</v>
      </c>
      <c r="P10" s="103">
        <v>0.72986111111111107</v>
      </c>
    </row>
    <row r="11" spans="1:16" x14ac:dyDescent="0.25">
      <c r="A11" s="88">
        <f>SUM(A10+1)</f>
        <v>2</v>
      </c>
      <c r="B11" s="104" t="s">
        <v>120</v>
      </c>
      <c r="C11" s="119"/>
      <c r="D11" s="39" t="s">
        <v>23</v>
      </c>
      <c r="E11" s="61" t="s">
        <v>27</v>
      </c>
      <c r="F11" s="41" t="str">
        <f>IF(G11&gt;2.9,G11/I11/24,"-")</f>
        <v>-</v>
      </c>
      <c r="G11" s="105">
        <v>1.6</v>
      </c>
      <c r="H11" s="62">
        <f>H10+G11</f>
        <v>1.6</v>
      </c>
      <c r="I11" s="32">
        <v>2.0833333333333333E-3</v>
      </c>
      <c r="J11" s="42">
        <f>I11+J10</f>
        <v>2.0833333333333333E-3</v>
      </c>
      <c r="K11" s="32">
        <f t="shared" ref="K11:K27" si="1">K10+I11</f>
        <v>0.26666666666666666</v>
      </c>
      <c r="L11" s="32">
        <f t="shared" ref="L11:L27" si="2">L10+I11</f>
        <v>0.3215277777777778</v>
      </c>
      <c r="M11" s="32">
        <f t="shared" ref="M11:M27" si="3">M10+I11</f>
        <v>0.47430555555555559</v>
      </c>
      <c r="N11" s="32">
        <f t="shared" ref="N11:N27" si="4">N10+I11</f>
        <v>0.61388888888888893</v>
      </c>
      <c r="O11" s="32">
        <f t="shared" ref="O11:O27" si="5">O10+I11</f>
        <v>0.66874999999999996</v>
      </c>
      <c r="P11" s="34">
        <f t="shared" ref="P11:P27" si="6">P10+I11</f>
        <v>0.7319444444444444</v>
      </c>
    </row>
    <row r="12" spans="1:16" x14ac:dyDescent="0.25">
      <c r="A12" s="88">
        <f t="shared" ref="A12:A53" si="7">SUM(A11+1)</f>
        <v>3</v>
      </c>
      <c r="B12" s="104" t="s">
        <v>62</v>
      </c>
      <c r="C12" s="119"/>
      <c r="D12" s="39" t="s">
        <v>22</v>
      </c>
      <c r="E12" s="61" t="s">
        <v>27</v>
      </c>
      <c r="F12" s="41" t="str">
        <f t="shared" ref="F12:F53" si="8">IF(G12&gt;2.9,G12/I12/24,"-")</f>
        <v>-</v>
      </c>
      <c r="G12" s="105">
        <v>0.4</v>
      </c>
      <c r="H12" s="62">
        <f t="shared" ref="H12:H53" si="9">H11+G12</f>
        <v>2</v>
      </c>
      <c r="I12" s="32">
        <v>6.9444444444444447E-4</v>
      </c>
      <c r="J12" s="42">
        <f t="shared" ref="J12:J53" si="10">I12+J11</f>
        <v>2.7777777777777779E-3</v>
      </c>
      <c r="K12" s="32">
        <f t="shared" si="1"/>
        <v>0.2673611111111111</v>
      </c>
      <c r="L12" s="32">
        <f t="shared" si="2"/>
        <v>0.32222222222222224</v>
      </c>
      <c r="M12" s="32">
        <f t="shared" si="3"/>
        <v>0.47500000000000003</v>
      </c>
      <c r="N12" s="32">
        <f t="shared" si="4"/>
        <v>0.61458333333333337</v>
      </c>
      <c r="O12" s="32">
        <f t="shared" si="5"/>
        <v>0.6694444444444444</v>
      </c>
      <c r="P12" s="34">
        <f t="shared" si="6"/>
        <v>0.73263888888888884</v>
      </c>
    </row>
    <row r="13" spans="1:16" x14ac:dyDescent="0.25">
      <c r="A13" s="88">
        <f t="shared" si="7"/>
        <v>4</v>
      </c>
      <c r="B13" s="104" t="s">
        <v>107</v>
      </c>
      <c r="C13" s="119">
        <v>713</v>
      </c>
      <c r="D13" s="39" t="s">
        <v>49</v>
      </c>
      <c r="E13" s="61" t="s">
        <v>25</v>
      </c>
      <c r="F13" s="41" t="str">
        <f t="shared" si="8"/>
        <v>-</v>
      </c>
      <c r="G13" s="105">
        <v>0.8</v>
      </c>
      <c r="H13" s="62">
        <f t="shared" si="9"/>
        <v>2.8</v>
      </c>
      <c r="I13" s="32">
        <v>1.3888888888888889E-3</v>
      </c>
      <c r="J13" s="42">
        <f t="shared" si="10"/>
        <v>4.1666666666666666E-3</v>
      </c>
      <c r="K13" s="32">
        <f t="shared" si="1"/>
        <v>0.26874999999999999</v>
      </c>
      <c r="L13" s="32">
        <f t="shared" si="2"/>
        <v>0.32361111111111113</v>
      </c>
      <c r="M13" s="32">
        <f t="shared" si="3"/>
        <v>0.47638888888888892</v>
      </c>
      <c r="N13" s="32">
        <f t="shared" si="4"/>
        <v>0.61597222222222225</v>
      </c>
      <c r="O13" s="32">
        <f t="shared" si="5"/>
        <v>0.67083333333333328</v>
      </c>
      <c r="P13" s="34">
        <f t="shared" si="6"/>
        <v>0.73402777777777772</v>
      </c>
    </row>
    <row r="14" spans="1:16" x14ac:dyDescent="0.25">
      <c r="A14" s="88">
        <f t="shared" si="7"/>
        <v>5</v>
      </c>
      <c r="B14" s="104" t="s">
        <v>63</v>
      </c>
      <c r="C14" s="119"/>
      <c r="D14" s="39" t="s">
        <v>20</v>
      </c>
      <c r="E14" s="61" t="s">
        <v>27</v>
      </c>
      <c r="F14" s="41" t="str">
        <f t="shared" si="8"/>
        <v>-</v>
      </c>
      <c r="G14" s="105">
        <v>0.5</v>
      </c>
      <c r="H14" s="62">
        <f t="shared" si="9"/>
        <v>3.3</v>
      </c>
      <c r="I14" s="32">
        <v>6.9444444444444447E-4</v>
      </c>
      <c r="J14" s="42">
        <f t="shared" si="10"/>
        <v>4.8611111111111112E-3</v>
      </c>
      <c r="K14" s="32">
        <f t="shared" si="1"/>
        <v>0.26944444444444443</v>
      </c>
      <c r="L14" s="32">
        <f t="shared" si="2"/>
        <v>0.32430555555555557</v>
      </c>
      <c r="M14" s="32">
        <f t="shared" si="3"/>
        <v>0.47708333333333336</v>
      </c>
      <c r="N14" s="32">
        <f t="shared" si="4"/>
        <v>0.6166666666666667</v>
      </c>
      <c r="O14" s="32">
        <f t="shared" si="5"/>
        <v>0.67152777777777772</v>
      </c>
      <c r="P14" s="34">
        <f t="shared" si="6"/>
        <v>0.73472222222222217</v>
      </c>
    </row>
    <row r="15" spans="1:16" x14ac:dyDescent="0.25">
      <c r="A15" s="88">
        <f t="shared" si="7"/>
        <v>6</v>
      </c>
      <c r="B15" s="104" t="s">
        <v>64</v>
      </c>
      <c r="C15" s="119"/>
      <c r="D15" s="39" t="s">
        <v>65</v>
      </c>
      <c r="E15" s="61" t="s">
        <v>27</v>
      </c>
      <c r="F15" s="41" t="str">
        <f t="shared" si="8"/>
        <v>-</v>
      </c>
      <c r="G15" s="105">
        <v>1.1000000000000001</v>
      </c>
      <c r="H15" s="62">
        <f t="shared" si="9"/>
        <v>4.4000000000000004</v>
      </c>
      <c r="I15" s="32">
        <v>1.3888888888888889E-3</v>
      </c>
      <c r="J15" s="42">
        <f t="shared" si="10"/>
        <v>6.2500000000000003E-3</v>
      </c>
      <c r="K15" s="32">
        <f t="shared" si="1"/>
        <v>0.27083333333333331</v>
      </c>
      <c r="L15" s="32">
        <f t="shared" si="2"/>
        <v>0.32569444444444445</v>
      </c>
      <c r="M15" s="32">
        <f t="shared" si="3"/>
        <v>0.47847222222222224</v>
      </c>
      <c r="N15" s="32">
        <f t="shared" si="4"/>
        <v>0.61805555555555558</v>
      </c>
      <c r="O15" s="32">
        <f t="shared" si="5"/>
        <v>0.67291666666666661</v>
      </c>
      <c r="P15" s="34">
        <f t="shared" si="6"/>
        <v>0.73611111111111105</v>
      </c>
    </row>
    <row r="16" spans="1:16" x14ac:dyDescent="0.25">
      <c r="A16" s="88">
        <f t="shared" si="7"/>
        <v>7</v>
      </c>
      <c r="B16" s="104" t="s">
        <v>66</v>
      </c>
      <c r="C16" s="119"/>
      <c r="D16" s="39" t="s">
        <v>65</v>
      </c>
      <c r="E16" s="61" t="s">
        <v>27</v>
      </c>
      <c r="F16" s="41" t="str">
        <f t="shared" si="8"/>
        <v>-</v>
      </c>
      <c r="G16" s="105">
        <v>1.8</v>
      </c>
      <c r="H16" s="62">
        <f t="shared" si="9"/>
        <v>6.2</v>
      </c>
      <c r="I16" s="32">
        <v>2.0833333333333333E-3</v>
      </c>
      <c r="J16" s="42">
        <f t="shared" si="10"/>
        <v>8.3333333333333332E-3</v>
      </c>
      <c r="K16" s="32">
        <f t="shared" si="1"/>
        <v>0.27291666666666664</v>
      </c>
      <c r="L16" s="32">
        <f t="shared" si="2"/>
        <v>0.32777777777777778</v>
      </c>
      <c r="M16" s="32">
        <f t="shared" si="3"/>
        <v>0.48055555555555557</v>
      </c>
      <c r="N16" s="32">
        <f t="shared" si="4"/>
        <v>0.62013888888888891</v>
      </c>
      <c r="O16" s="32">
        <f t="shared" si="5"/>
        <v>0.67499999999999993</v>
      </c>
      <c r="P16" s="34">
        <f t="shared" si="6"/>
        <v>0.73819444444444438</v>
      </c>
    </row>
    <row r="17" spans="1:16" x14ac:dyDescent="0.25">
      <c r="A17" s="88">
        <f t="shared" si="7"/>
        <v>8</v>
      </c>
      <c r="B17" s="104" t="s">
        <v>54</v>
      </c>
      <c r="C17" s="119"/>
      <c r="D17" s="39" t="s">
        <v>20</v>
      </c>
      <c r="E17" s="61" t="s">
        <v>27</v>
      </c>
      <c r="F17" s="41" t="str">
        <f t="shared" si="8"/>
        <v>-</v>
      </c>
      <c r="G17" s="105">
        <v>2.5</v>
      </c>
      <c r="H17" s="62">
        <f>H16+G17</f>
        <v>8.6999999999999993</v>
      </c>
      <c r="I17" s="32">
        <v>2.0833333333333333E-3</v>
      </c>
      <c r="J17" s="42">
        <f t="shared" si="10"/>
        <v>1.0416666666666666E-2</v>
      </c>
      <c r="K17" s="32">
        <f t="shared" si="1"/>
        <v>0.27499999999999997</v>
      </c>
      <c r="L17" s="32">
        <f t="shared" si="2"/>
        <v>0.3298611111111111</v>
      </c>
      <c r="M17" s="32">
        <f t="shared" si="3"/>
        <v>0.4826388888888889</v>
      </c>
      <c r="N17" s="32">
        <f t="shared" si="4"/>
        <v>0.62222222222222223</v>
      </c>
      <c r="O17" s="32">
        <f t="shared" si="5"/>
        <v>0.67708333333333326</v>
      </c>
      <c r="P17" s="34">
        <f t="shared" si="6"/>
        <v>0.7402777777777777</v>
      </c>
    </row>
    <row r="18" spans="1:16" x14ac:dyDescent="0.25">
      <c r="A18" s="88">
        <f t="shared" si="7"/>
        <v>9</v>
      </c>
      <c r="B18" s="104" t="s">
        <v>52</v>
      </c>
      <c r="C18" s="119"/>
      <c r="D18" s="39" t="s">
        <v>48</v>
      </c>
      <c r="E18" s="61" t="s">
        <v>27</v>
      </c>
      <c r="F18" s="41" t="str">
        <f t="shared" si="8"/>
        <v>-</v>
      </c>
      <c r="G18" s="105">
        <v>0.9</v>
      </c>
      <c r="H18" s="62">
        <f t="shared" ref="H18" si="11">H17+G18</f>
        <v>9.6</v>
      </c>
      <c r="I18" s="32">
        <v>1.3888888888888889E-3</v>
      </c>
      <c r="J18" s="42">
        <f t="shared" si="10"/>
        <v>1.1805555555555555E-2</v>
      </c>
      <c r="K18" s="32">
        <f t="shared" si="1"/>
        <v>0.27638888888888885</v>
      </c>
      <c r="L18" s="32">
        <f t="shared" si="2"/>
        <v>0.33124999999999999</v>
      </c>
      <c r="M18" s="32">
        <f t="shared" si="3"/>
        <v>0.48402777777777778</v>
      </c>
      <c r="N18" s="32">
        <f t="shared" si="4"/>
        <v>0.62361111111111112</v>
      </c>
      <c r="O18" s="32">
        <f t="shared" si="5"/>
        <v>0.67847222222222214</v>
      </c>
      <c r="P18" s="34">
        <f t="shared" si="6"/>
        <v>0.74166666666666659</v>
      </c>
    </row>
    <row r="19" spans="1:16" x14ac:dyDescent="0.25">
      <c r="A19" s="88">
        <v>10</v>
      </c>
      <c r="B19" s="104" t="s">
        <v>52</v>
      </c>
      <c r="C19" s="119"/>
      <c r="D19" s="39" t="s">
        <v>50</v>
      </c>
      <c r="E19" s="61" t="s">
        <v>27</v>
      </c>
      <c r="F19" s="41" t="str">
        <f t="shared" si="8"/>
        <v>-</v>
      </c>
      <c r="G19" s="105">
        <v>0.4</v>
      </c>
      <c r="H19" s="62">
        <v>10</v>
      </c>
      <c r="I19" s="32">
        <v>6.9444444444444447E-4</v>
      </c>
      <c r="J19" s="42">
        <v>1.2499999999999999E-2</v>
      </c>
      <c r="K19" s="32">
        <v>0.27708333333333335</v>
      </c>
      <c r="L19" s="32">
        <v>0.33194444444444443</v>
      </c>
      <c r="M19" s="32">
        <v>0.48472222222222222</v>
      </c>
      <c r="N19" s="32">
        <v>0.62430555555555556</v>
      </c>
      <c r="O19" s="32">
        <v>0.6791666666666667</v>
      </c>
      <c r="P19" s="34">
        <v>0.74236111111111114</v>
      </c>
    </row>
    <row r="20" spans="1:16" x14ac:dyDescent="0.25">
      <c r="A20" s="88">
        <f t="shared" si="7"/>
        <v>11</v>
      </c>
      <c r="B20" s="104" t="s">
        <v>52</v>
      </c>
      <c r="C20" s="119"/>
      <c r="D20" s="39" t="s">
        <v>47</v>
      </c>
      <c r="E20" s="61" t="s">
        <v>27</v>
      </c>
      <c r="F20" s="41" t="str">
        <f t="shared" si="8"/>
        <v>-</v>
      </c>
      <c r="G20" s="105">
        <v>0.7</v>
      </c>
      <c r="H20" s="62">
        <f t="shared" si="9"/>
        <v>10.7</v>
      </c>
      <c r="I20" s="32">
        <v>6.9444444444444447E-4</v>
      </c>
      <c r="J20" s="42">
        <f t="shared" si="10"/>
        <v>1.3194444444444443E-2</v>
      </c>
      <c r="K20" s="32">
        <f t="shared" si="1"/>
        <v>0.27777777777777779</v>
      </c>
      <c r="L20" s="32">
        <f t="shared" si="2"/>
        <v>0.33263888888888887</v>
      </c>
      <c r="M20" s="32">
        <f t="shared" si="3"/>
        <v>0.48541666666666666</v>
      </c>
      <c r="N20" s="32">
        <f t="shared" si="4"/>
        <v>0.625</v>
      </c>
      <c r="O20" s="32">
        <f t="shared" si="5"/>
        <v>0.67986111111111114</v>
      </c>
      <c r="P20" s="34">
        <f t="shared" si="6"/>
        <v>0.74305555555555558</v>
      </c>
    </row>
    <row r="21" spans="1:16" x14ac:dyDescent="0.25">
      <c r="A21" s="88">
        <f t="shared" si="7"/>
        <v>12</v>
      </c>
      <c r="B21" s="104" t="s">
        <v>67</v>
      </c>
      <c r="C21" s="119"/>
      <c r="D21" s="39" t="s">
        <v>60</v>
      </c>
      <c r="E21" s="61" t="s">
        <v>27</v>
      </c>
      <c r="F21" s="41" t="str">
        <f t="shared" si="8"/>
        <v>-</v>
      </c>
      <c r="G21" s="105">
        <v>0.4</v>
      </c>
      <c r="H21" s="62">
        <f t="shared" si="9"/>
        <v>11.1</v>
      </c>
      <c r="I21" s="32">
        <v>6.9444444444444447E-4</v>
      </c>
      <c r="J21" s="42">
        <f t="shared" si="10"/>
        <v>1.3888888888888886E-2</v>
      </c>
      <c r="K21" s="32">
        <f t="shared" si="1"/>
        <v>0.27847222222222223</v>
      </c>
      <c r="L21" s="32">
        <f t="shared" si="2"/>
        <v>0.33333333333333331</v>
      </c>
      <c r="M21" s="32">
        <f t="shared" si="3"/>
        <v>0.4861111111111111</v>
      </c>
      <c r="N21" s="32">
        <f t="shared" si="4"/>
        <v>0.62569444444444444</v>
      </c>
      <c r="O21" s="32">
        <f t="shared" si="5"/>
        <v>0.68055555555555558</v>
      </c>
      <c r="P21" s="34">
        <f t="shared" si="6"/>
        <v>0.74375000000000002</v>
      </c>
    </row>
    <row r="22" spans="1:16" x14ac:dyDescent="0.25">
      <c r="A22" s="88">
        <f t="shared" si="7"/>
        <v>13</v>
      </c>
      <c r="B22" s="104" t="s">
        <v>67</v>
      </c>
      <c r="C22" s="119"/>
      <c r="D22" s="39" t="s">
        <v>49</v>
      </c>
      <c r="E22" s="61" t="s">
        <v>27</v>
      </c>
      <c r="F22" s="41" t="str">
        <f t="shared" si="8"/>
        <v>-</v>
      </c>
      <c r="G22" s="105">
        <v>0.5</v>
      </c>
      <c r="H22" s="62">
        <f t="shared" si="9"/>
        <v>11.6</v>
      </c>
      <c r="I22" s="32">
        <v>6.9444444444444447E-4</v>
      </c>
      <c r="J22" s="42">
        <f t="shared" si="10"/>
        <v>1.458333333333333E-2</v>
      </c>
      <c r="K22" s="32">
        <f t="shared" si="1"/>
        <v>0.27916666666666667</v>
      </c>
      <c r="L22" s="32">
        <f t="shared" si="2"/>
        <v>0.33402777777777776</v>
      </c>
      <c r="M22" s="32">
        <f t="shared" si="3"/>
        <v>0.48680555555555555</v>
      </c>
      <c r="N22" s="32">
        <f t="shared" si="4"/>
        <v>0.62638888888888888</v>
      </c>
      <c r="O22" s="32">
        <f t="shared" si="5"/>
        <v>0.68125000000000002</v>
      </c>
      <c r="P22" s="34">
        <f t="shared" si="6"/>
        <v>0.74444444444444446</v>
      </c>
    </row>
    <row r="23" spans="1:16" x14ac:dyDescent="0.25">
      <c r="A23" s="88">
        <f t="shared" si="7"/>
        <v>14</v>
      </c>
      <c r="B23" s="104" t="s">
        <v>51</v>
      </c>
      <c r="C23" s="119"/>
      <c r="D23" s="39" t="s">
        <v>61</v>
      </c>
      <c r="E23" s="61" t="s">
        <v>27</v>
      </c>
      <c r="F23" s="41" t="str">
        <f t="shared" si="8"/>
        <v>-</v>
      </c>
      <c r="G23" s="105">
        <v>0.7</v>
      </c>
      <c r="H23" s="62">
        <f t="shared" si="9"/>
        <v>12.299999999999999</v>
      </c>
      <c r="I23" s="32">
        <v>6.9444444444444447E-4</v>
      </c>
      <c r="J23" s="42">
        <f t="shared" si="10"/>
        <v>1.5277777777777774E-2</v>
      </c>
      <c r="K23" s="32">
        <f t="shared" si="1"/>
        <v>0.27986111111111112</v>
      </c>
      <c r="L23" s="32">
        <f t="shared" si="2"/>
        <v>0.3347222222222222</v>
      </c>
      <c r="M23" s="32">
        <f t="shared" si="3"/>
        <v>0.48749999999999999</v>
      </c>
      <c r="N23" s="32">
        <f t="shared" si="4"/>
        <v>0.62708333333333333</v>
      </c>
      <c r="O23" s="32">
        <f t="shared" si="5"/>
        <v>0.68194444444444446</v>
      </c>
      <c r="P23" s="34">
        <f t="shared" si="6"/>
        <v>0.74513888888888891</v>
      </c>
    </row>
    <row r="24" spans="1:16" x14ac:dyDescent="0.25">
      <c r="A24" s="88">
        <f t="shared" si="7"/>
        <v>15</v>
      </c>
      <c r="B24" s="104" t="s">
        <v>34</v>
      </c>
      <c r="C24" s="119"/>
      <c r="D24" s="39"/>
      <c r="E24" s="61" t="s">
        <v>27</v>
      </c>
      <c r="F24" s="41">
        <f t="shared" si="8"/>
        <v>54</v>
      </c>
      <c r="G24" s="105">
        <v>3.6</v>
      </c>
      <c r="H24" s="62">
        <f t="shared" si="9"/>
        <v>15.899999999999999</v>
      </c>
      <c r="I24" s="32">
        <v>2.7777777777777779E-3</v>
      </c>
      <c r="J24" s="42">
        <f t="shared" si="10"/>
        <v>1.805555555555555E-2</v>
      </c>
      <c r="K24" s="32">
        <f t="shared" si="1"/>
        <v>0.28263888888888888</v>
      </c>
      <c r="L24" s="32">
        <f t="shared" si="2"/>
        <v>0.33749999999999997</v>
      </c>
      <c r="M24" s="32">
        <f t="shared" si="3"/>
        <v>0.49027777777777776</v>
      </c>
      <c r="N24" s="32">
        <f t="shared" si="4"/>
        <v>0.62986111111111109</v>
      </c>
      <c r="O24" s="32">
        <f t="shared" si="5"/>
        <v>0.68472222222222223</v>
      </c>
      <c r="P24" s="34">
        <f t="shared" si="6"/>
        <v>0.74791666666666667</v>
      </c>
    </row>
    <row r="25" spans="1:16" x14ac:dyDescent="0.25">
      <c r="A25" s="88">
        <f t="shared" si="7"/>
        <v>16</v>
      </c>
      <c r="B25" s="104" t="s">
        <v>33</v>
      </c>
      <c r="C25" s="119"/>
      <c r="D25" s="39"/>
      <c r="E25" s="61" t="s">
        <v>27</v>
      </c>
      <c r="F25" s="41" t="str">
        <f t="shared" si="8"/>
        <v>-</v>
      </c>
      <c r="G25" s="105">
        <v>1.1000000000000001</v>
      </c>
      <c r="H25" s="62">
        <f t="shared" si="9"/>
        <v>17</v>
      </c>
      <c r="I25" s="32">
        <v>1.3888888888888889E-3</v>
      </c>
      <c r="J25" s="42">
        <f t="shared" si="10"/>
        <v>1.9444444444444438E-2</v>
      </c>
      <c r="K25" s="32">
        <f t="shared" si="1"/>
        <v>0.28402777777777777</v>
      </c>
      <c r="L25" s="32">
        <f t="shared" si="2"/>
        <v>0.33888888888888885</v>
      </c>
      <c r="M25" s="32">
        <f t="shared" si="3"/>
        <v>0.49166666666666664</v>
      </c>
      <c r="N25" s="32">
        <f t="shared" si="4"/>
        <v>0.63124999999999998</v>
      </c>
      <c r="O25" s="32">
        <f t="shared" si="5"/>
        <v>0.68611111111111112</v>
      </c>
      <c r="P25" s="34">
        <f t="shared" si="6"/>
        <v>0.74930555555555556</v>
      </c>
    </row>
    <row r="26" spans="1:16" x14ac:dyDescent="0.25">
      <c r="A26" s="88">
        <f t="shared" si="7"/>
        <v>17</v>
      </c>
      <c r="B26" s="104" t="s">
        <v>32</v>
      </c>
      <c r="C26" s="119"/>
      <c r="D26" s="39"/>
      <c r="E26" s="61" t="s">
        <v>27</v>
      </c>
      <c r="F26" s="41" t="str">
        <f t="shared" si="8"/>
        <v>-</v>
      </c>
      <c r="G26" s="105">
        <v>1.5</v>
      </c>
      <c r="H26" s="62">
        <f t="shared" si="9"/>
        <v>18.5</v>
      </c>
      <c r="I26" s="32">
        <v>1.3888888888888889E-3</v>
      </c>
      <c r="J26" s="42">
        <f t="shared" si="10"/>
        <v>2.0833333333333325E-2</v>
      </c>
      <c r="K26" s="32">
        <f t="shared" si="1"/>
        <v>0.28541666666666665</v>
      </c>
      <c r="L26" s="32">
        <f t="shared" si="2"/>
        <v>0.34027777777777773</v>
      </c>
      <c r="M26" s="32">
        <f t="shared" si="3"/>
        <v>0.49305555555555552</v>
      </c>
      <c r="N26" s="32">
        <f t="shared" si="4"/>
        <v>0.63263888888888886</v>
      </c>
      <c r="O26" s="32">
        <f t="shared" si="5"/>
        <v>0.6875</v>
      </c>
      <c r="P26" s="34">
        <f t="shared" si="6"/>
        <v>0.75069444444444444</v>
      </c>
    </row>
    <row r="27" spans="1:16" x14ac:dyDescent="0.25">
      <c r="A27" s="89">
        <f t="shared" si="7"/>
        <v>18</v>
      </c>
      <c r="B27" s="104" t="s">
        <v>117</v>
      </c>
      <c r="C27" s="119"/>
      <c r="D27" s="44"/>
      <c r="E27" s="40" t="s">
        <v>24</v>
      </c>
      <c r="F27" s="41" t="str">
        <f t="shared" si="8"/>
        <v>-</v>
      </c>
      <c r="G27" s="105">
        <v>2.8</v>
      </c>
      <c r="H27" s="62">
        <f t="shared" si="9"/>
        <v>21.3</v>
      </c>
      <c r="I27" s="32">
        <v>2.0833333333333333E-3</v>
      </c>
      <c r="J27" s="42">
        <f t="shared" si="10"/>
        <v>2.2916666666666658E-2</v>
      </c>
      <c r="K27" s="32">
        <f t="shared" si="1"/>
        <v>0.28749999999999998</v>
      </c>
      <c r="L27" s="32">
        <f t="shared" si="2"/>
        <v>0.34236111111111106</v>
      </c>
      <c r="M27" s="32">
        <f t="shared" si="3"/>
        <v>0.49513888888888885</v>
      </c>
      <c r="N27" s="32">
        <f t="shared" si="4"/>
        <v>0.63472222222222219</v>
      </c>
      <c r="O27" s="32">
        <f t="shared" si="5"/>
        <v>0.68958333333333333</v>
      </c>
      <c r="P27" s="34">
        <f t="shared" si="6"/>
        <v>0.75277777777777777</v>
      </c>
    </row>
    <row r="28" spans="1:16" x14ac:dyDescent="0.25">
      <c r="A28" s="128">
        <f t="shared" si="7"/>
        <v>19</v>
      </c>
      <c r="B28" s="104" t="s">
        <v>136</v>
      </c>
      <c r="C28" s="119"/>
      <c r="D28" s="44"/>
      <c r="E28" s="40" t="s">
        <v>24</v>
      </c>
      <c r="F28" s="41" t="s">
        <v>78</v>
      </c>
      <c r="G28" s="105">
        <v>1.7</v>
      </c>
      <c r="H28" s="62">
        <f t="shared" si="9"/>
        <v>23</v>
      </c>
      <c r="I28" s="32">
        <v>1.3888888888888889E-3</v>
      </c>
      <c r="J28" s="42">
        <f t="shared" si="10"/>
        <v>2.4305555555555546E-2</v>
      </c>
      <c r="K28" s="32">
        <f t="shared" ref="K28:K53" si="12">K27+I28</f>
        <v>0.28888888888888886</v>
      </c>
      <c r="L28" s="32">
        <f t="shared" ref="L28:L53" si="13">L27+I28</f>
        <v>0.34374999999999994</v>
      </c>
      <c r="M28" s="32">
        <f t="shared" ref="M28:M53" si="14">M27+I28</f>
        <v>0.49652777777777773</v>
      </c>
      <c r="N28" s="32">
        <f t="shared" ref="N28:N53" si="15">N27+I28</f>
        <v>0.63611111111111107</v>
      </c>
      <c r="O28" s="32">
        <f t="shared" ref="O28:O53" si="16">O27+I28</f>
        <v>0.69097222222222221</v>
      </c>
      <c r="P28" s="34">
        <f t="shared" ref="P28:P53" si="17">P27+I28</f>
        <v>0.75416666666666665</v>
      </c>
    </row>
    <row r="29" spans="1:16" x14ac:dyDescent="0.25">
      <c r="A29" s="128">
        <f t="shared" si="7"/>
        <v>20</v>
      </c>
      <c r="B29" s="104" t="s">
        <v>116</v>
      </c>
      <c r="C29" s="119"/>
      <c r="D29" s="44"/>
      <c r="E29" s="40" t="s">
        <v>24</v>
      </c>
      <c r="F29" s="41" t="str">
        <f t="shared" si="8"/>
        <v>-</v>
      </c>
      <c r="G29" s="105">
        <v>0.8</v>
      </c>
      <c r="H29" s="62">
        <f t="shared" si="9"/>
        <v>23.8</v>
      </c>
      <c r="I29" s="32">
        <v>6.9444444444444447E-4</v>
      </c>
      <c r="J29" s="42">
        <f t="shared" si="10"/>
        <v>2.4999999999999991E-2</v>
      </c>
      <c r="K29" s="32">
        <f t="shared" si="12"/>
        <v>0.2895833333333333</v>
      </c>
      <c r="L29" s="32">
        <f t="shared" si="13"/>
        <v>0.34444444444444439</v>
      </c>
      <c r="M29" s="32">
        <f t="shared" si="14"/>
        <v>0.49722222222222218</v>
      </c>
      <c r="N29" s="32">
        <f t="shared" si="15"/>
        <v>0.63680555555555551</v>
      </c>
      <c r="O29" s="32">
        <f t="shared" si="16"/>
        <v>0.69166666666666665</v>
      </c>
      <c r="P29" s="34">
        <f t="shared" si="17"/>
        <v>0.75486111111111109</v>
      </c>
    </row>
    <row r="30" spans="1:16" x14ac:dyDescent="0.25">
      <c r="A30" s="128">
        <f t="shared" si="7"/>
        <v>21</v>
      </c>
      <c r="B30" s="104" t="s">
        <v>121</v>
      </c>
      <c r="C30" s="119"/>
      <c r="D30" s="44"/>
      <c r="E30" s="40" t="s">
        <v>24</v>
      </c>
      <c r="F30" s="41" t="str">
        <f t="shared" si="8"/>
        <v>-</v>
      </c>
      <c r="G30" s="105">
        <v>1.1000000000000001</v>
      </c>
      <c r="H30" s="62">
        <f t="shared" si="9"/>
        <v>24.900000000000002</v>
      </c>
      <c r="I30" s="32">
        <v>1.3888888888888889E-3</v>
      </c>
      <c r="J30" s="42">
        <f t="shared" si="10"/>
        <v>2.6388888888888878E-2</v>
      </c>
      <c r="K30" s="32">
        <f t="shared" si="12"/>
        <v>0.29097222222222219</v>
      </c>
      <c r="L30" s="32">
        <f t="shared" si="13"/>
        <v>0.34583333333333327</v>
      </c>
      <c r="M30" s="32">
        <f t="shared" si="14"/>
        <v>0.49861111111111106</v>
      </c>
      <c r="N30" s="32">
        <f t="shared" si="15"/>
        <v>0.6381944444444444</v>
      </c>
      <c r="O30" s="32">
        <f t="shared" si="16"/>
        <v>0.69305555555555554</v>
      </c>
      <c r="P30" s="34">
        <f t="shared" si="17"/>
        <v>0.75624999999999998</v>
      </c>
    </row>
    <row r="31" spans="1:16" x14ac:dyDescent="0.25">
      <c r="A31" s="128">
        <f t="shared" si="7"/>
        <v>22</v>
      </c>
      <c r="B31" s="92" t="s">
        <v>73</v>
      </c>
      <c r="C31" s="119">
        <v>713</v>
      </c>
      <c r="D31" s="44" t="s">
        <v>126</v>
      </c>
      <c r="E31" s="40" t="s">
        <v>25</v>
      </c>
      <c r="F31" s="41" t="str">
        <f t="shared" si="8"/>
        <v>-</v>
      </c>
      <c r="G31" s="105">
        <v>0.7</v>
      </c>
      <c r="H31" s="62">
        <f t="shared" si="9"/>
        <v>25.6</v>
      </c>
      <c r="I31" s="32">
        <v>6.9444444444444447E-4</v>
      </c>
      <c r="J31" s="42">
        <f t="shared" si="10"/>
        <v>2.7083333333333324E-2</v>
      </c>
      <c r="K31" s="32">
        <f t="shared" si="12"/>
        <v>0.29166666666666663</v>
      </c>
      <c r="L31" s="32">
        <f t="shared" si="13"/>
        <v>0.34652777777777771</v>
      </c>
      <c r="M31" s="32">
        <f t="shared" si="14"/>
        <v>0.4993055555555555</v>
      </c>
      <c r="N31" s="32">
        <f t="shared" si="15"/>
        <v>0.63888888888888884</v>
      </c>
      <c r="O31" s="32">
        <f t="shared" si="16"/>
        <v>0.69374999999999998</v>
      </c>
      <c r="P31" s="34">
        <f t="shared" si="17"/>
        <v>0.75694444444444442</v>
      </c>
    </row>
    <row r="32" spans="1:16" x14ac:dyDescent="0.25">
      <c r="A32" s="128">
        <f t="shared" si="7"/>
        <v>23</v>
      </c>
      <c r="B32" s="104" t="s">
        <v>114</v>
      </c>
      <c r="C32" s="119"/>
      <c r="D32" s="44"/>
      <c r="E32" s="40" t="s">
        <v>24</v>
      </c>
      <c r="F32" s="41" t="str">
        <f t="shared" si="8"/>
        <v>-</v>
      </c>
      <c r="G32" s="106">
        <v>2.9</v>
      </c>
      <c r="H32" s="62">
        <f t="shared" si="9"/>
        <v>28.5</v>
      </c>
      <c r="I32" s="32">
        <v>2.0833333333333333E-3</v>
      </c>
      <c r="J32" s="42">
        <f t="shared" si="10"/>
        <v>2.9166666666666657E-2</v>
      </c>
      <c r="K32" s="32">
        <f t="shared" si="12"/>
        <v>0.29374999999999996</v>
      </c>
      <c r="L32" s="32">
        <f t="shared" si="13"/>
        <v>0.34861111111111104</v>
      </c>
      <c r="M32" s="32">
        <f t="shared" si="14"/>
        <v>0.50138888888888888</v>
      </c>
      <c r="N32" s="32">
        <f t="shared" si="15"/>
        <v>0.64097222222222217</v>
      </c>
      <c r="O32" s="32">
        <f t="shared" si="16"/>
        <v>0.6958333333333333</v>
      </c>
      <c r="P32" s="34">
        <f t="shared" si="17"/>
        <v>0.75902777777777775</v>
      </c>
    </row>
    <row r="33" spans="1:16" x14ac:dyDescent="0.25">
      <c r="A33" s="128">
        <f t="shared" si="7"/>
        <v>24</v>
      </c>
      <c r="B33" s="104" t="s">
        <v>113</v>
      </c>
      <c r="C33" s="119"/>
      <c r="D33" s="44"/>
      <c r="E33" s="40" t="s">
        <v>24</v>
      </c>
      <c r="F33" s="41" t="str">
        <f t="shared" si="8"/>
        <v>-</v>
      </c>
      <c r="G33" s="105">
        <v>1.6</v>
      </c>
      <c r="H33" s="62">
        <f t="shared" si="9"/>
        <v>30.1</v>
      </c>
      <c r="I33" s="32">
        <v>2.0833333333333333E-3</v>
      </c>
      <c r="J33" s="42">
        <f t="shared" si="10"/>
        <v>3.124999999999999E-2</v>
      </c>
      <c r="K33" s="32">
        <f t="shared" si="12"/>
        <v>0.29583333333333328</v>
      </c>
      <c r="L33" s="32">
        <f t="shared" si="13"/>
        <v>0.35069444444444436</v>
      </c>
      <c r="M33" s="32">
        <f t="shared" si="14"/>
        <v>0.50347222222222221</v>
      </c>
      <c r="N33" s="32">
        <f t="shared" si="15"/>
        <v>0.64305555555555549</v>
      </c>
      <c r="O33" s="32">
        <f t="shared" si="16"/>
        <v>0.69791666666666663</v>
      </c>
      <c r="P33" s="34">
        <f t="shared" si="17"/>
        <v>0.76111111111111107</v>
      </c>
    </row>
    <row r="34" spans="1:16" x14ac:dyDescent="0.25">
      <c r="A34" s="128">
        <f t="shared" si="7"/>
        <v>25</v>
      </c>
      <c r="B34" s="104" t="s">
        <v>68</v>
      </c>
      <c r="C34" s="119">
        <v>713</v>
      </c>
      <c r="D34" s="44" t="s">
        <v>48</v>
      </c>
      <c r="E34" s="40" t="s">
        <v>25</v>
      </c>
      <c r="F34" s="41" t="str">
        <f t="shared" si="8"/>
        <v>-</v>
      </c>
      <c r="G34" s="105">
        <v>2.4</v>
      </c>
      <c r="H34" s="62">
        <f t="shared" si="9"/>
        <v>32.5</v>
      </c>
      <c r="I34" s="32">
        <v>2.0833333333333333E-3</v>
      </c>
      <c r="J34" s="42">
        <f t="shared" si="10"/>
        <v>3.3333333333333326E-2</v>
      </c>
      <c r="K34" s="32">
        <f t="shared" si="12"/>
        <v>0.29791666666666661</v>
      </c>
      <c r="L34" s="32">
        <f t="shared" si="13"/>
        <v>0.35277777777777769</v>
      </c>
      <c r="M34" s="32">
        <f t="shared" si="14"/>
        <v>0.50555555555555554</v>
      </c>
      <c r="N34" s="32">
        <f t="shared" si="15"/>
        <v>0.64513888888888882</v>
      </c>
      <c r="O34" s="32">
        <f t="shared" si="16"/>
        <v>0.7</v>
      </c>
      <c r="P34" s="34">
        <f t="shared" si="17"/>
        <v>0.7631944444444444</v>
      </c>
    </row>
    <row r="35" spans="1:16" x14ac:dyDescent="0.25">
      <c r="A35" s="128">
        <f t="shared" si="7"/>
        <v>26</v>
      </c>
      <c r="B35" s="104" t="s">
        <v>36</v>
      </c>
      <c r="C35" s="119">
        <v>713</v>
      </c>
      <c r="D35" s="44" t="s">
        <v>65</v>
      </c>
      <c r="E35" s="40" t="s">
        <v>25</v>
      </c>
      <c r="F35" s="41" t="str">
        <f t="shared" si="8"/>
        <v>-</v>
      </c>
      <c r="G35" s="105">
        <v>1.7</v>
      </c>
      <c r="H35" s="62">
        <f t="shared" si="9"/>
        <v>34.200000000000003</v>
      </c>
      <c r="I35" s="32">
        <v>1.3888888888888889E-3</v>
      </c>
      <c r="J35" s="42">
        <f t="shared" si="10"/>
        <v>3.4722222222222217E-2</v>
      </c>
      <c r="K35" s="32">
        <f t="shared" si="12"/>
        <v>0.29930555555555549</v>
      </c>
      <c r="L35" s="32">
        <f t="shared" si="13"/>
        <v>0.35416666666666657</v>
      </c>
      <c r="M35" s="32">
        <f t="shared" si="14"/>
        <v>0.50694444444444442</v>
      </c>
      <c r="N35" s="32">
        <f t="shared" si="15"/>
        <v>0.6465277777777777</v>
      </c>
      <c r="O35" s="32">
        <f t="shared" si="16"/>
        <v>0.70138888888888884</v>
      </c>
      <c r="P35" s="34">
        <f t="shared" si="17"/>
        <v>0.76458333333333328</v>
      </c>
    </row>
    <row r="36" spans="1:16" x14ac:dyDescent="0.25">
      <c r="A36" s="128">
        <f t="shared" si="7"/>
        <v>27</v>
      </c>
      <c r="B36" s="104" t="s">
        <v>87</v>
      </c>
      <c r="C36" s="119"/>
      <c r="D36" s="44"/>
      <c r="E36" s="40" t="s">
        <v>27</v>
      </c>
      <c r="F36" s="41"/>
      <c r="G36" s="107">
        <v>1.2</v>
      </c>
      <c r="H36" s="62">
        <f t="shared" si="9"/>
        <v>35.400000000000006</v>
      </c>
      <c r="I36" s="32">
        <v>1.3888888888888889E-3</v>
      </c>
      <c r="J36" s="42">
        <f t="shared" si="10"/>
        <v>3.6111111111111108E-2</v>
      </c>
      <c r="K36" s="32">
        <f t="shared" si="12"/>
        <v>0.30069444444444438</v>
      </c>
      <c r="L36" s="32">
        <f t="shared" si="13"/>
        <v>0.35555555555555546</v>
      </c>
      <c r="M36" s="32">
        <f t="shared" si="14"/>
        <v>0.5083333333333333</v>
      </c>
      <c r="N36" s="32">
        <f t="shared" si="15"/>
        <v>0.64791666666666659</v>
      </c>
      <c r="O36" s="32">
        <f t="shared" si="16"/>
        <v>0.70277777777777772</v>
      </c>
      <c r="P36" s="34">
        <f t="shared" si="17"/>
        <v>0.76597222222222217</v>
      </c>
    </row>
    <row r="37" spans="1:16" x14ac:dyDescent="0.25">
      <c r="A37" s="128">
        <f t="shared" si="7"/>
        <v>28</v>
      </c>
      <c r="B37" s="104" t="s">
        <v>86</v>
      </c>
      <c r="C37" s="119"/>
      <c r="D37" s="44"/>
      <c r="E37" s="40" t="s">
        <v>27</v>
      </c>
      <c r="F37" s="41" t="s">
        <v>78</v>
      </c>
      <c r="G37" s="107">
        <v>0.7</v>
      </c>
      <c r="H37" s="62">
        <f t="shared" si="9"/>
        <v>36.100000000000009</v>
      </c>
      <c r="I37" s="32">
        <v>6.9444444444444447E-4</v>
      </c>
      <c r="J37" s="42">
        <f t="shared" si="10"/>
        <v>3.680555555555555E-2</v>
      </c>
      <c r="K37" s="32">
        <f t="shared" si="12"/>
        <v>0.30138888888888882</v>
      </c>
      <c r="L37" s="32">
        <f t="shared" si="13"/>
        <v>0.3562499999999999</v>
      </c>
      <c r="M37" s="32">
        <f t="shared" si="14"/>
        <v>0.50902777777777775</v>
      </c>
      <c r="N37" s="32">
        <f t="shared" si="15"/>
        <v>0.64861111111111103</v>
      </c>
      <c r="O37" s="32">
        <f t="shared" si="16"/>
        <v>0.70347222222222217</v>
      </c>
      <c r="P37" s="34">
        <f t="shared" si="17"/>
        <v>0.76666666666666661</v>
      </c>
    </row>
    <row r="38" spans="1:16" x14ac:dyDescent="0.25">
      <c r="A38" s="128">
        <f t="shared" si="7"/>
        <v>29</v>
      </c>
      <c r="B38" s="104" t="s">
        <v>85</v>
      </c>
      <c r="C38" s="119"/>
      <c r="D38" s="44"/>
      <c r="E38" s="40" t="s">
        <v>27</v>
      </c>
      <c r="F38" s="41" t="s">
        <v>78</v>
      </c>
      <c r="G38" s="107">
        <v>1.5</v>
      </c>
      <c r="H38" s="62">
        <f t="shared" si="9"/>
        <v>37.600000000000009</v>
      </c>
      <c r="I38" s="32">
        <v>1.3888888888888889E-3</v>
      </c>
      <c r="J38" s="42">
        <f t="shared" si="10"/>
        <v>3.8194444444444441E-2</v>
      </c>
      <c r="K38" s="32">
        <f t="shared" si="12"/>
        <v>0.3027777777777777</v>
      </c>
      <c r="L38" s="32">
        <f t="shared" si="13"/>
        <v>0.35763888888888878</v>
      </c>
      <c r="M38" s="32">
        <f t="shared" si="14"/>
        <v>0.51041666666666663</v>
      </c>
      <c r="N38" s="32">
        <f t="shared" si="15"/>
        <v>0.64999999999999991</v>
      </c>
      <c r="O38" s="32">
        <f t="shared" si="16"/>
        <v>0.70486111111111105</v>
      </c>
      <c r="P38" s="34">
        <f t="shared" si="17"/>
        <v>0.76805555555555549</v>
      </c>
    </row>
    <row r="39" spans="1:16" x14ac:dyDescent="0.25">
      <c r="A39" s="128">
        <f t="shared" si="7"/>
        <v>30</v>
      </c>
      <c r="B39" s="104" t="s">
        <v>84</v>
      </c>
      <c r="C39" s="119"/>
      <c r="D39" s="44"/>
      <c r="E39" s="40" t="s">
        <v>27</v>
      </c>
      <c r="F39" s="41" t="s">
        <v>78</v>
      </c>
      <c r="G39" s="107">
        <v>2.2000000000000002</v>
      </c>
      <c r="H39" s="62">
        <f t="shared" si="9"/>
        <v>39.800000000000011</v>
      </c>
      <c r="I39" s="32">
        <v>2.0833333333333333E-3</v>
      </c>
      <c r="J39" s="42">
        <f t="shared" si="10"/>
        <v>4.0277777777777773E-2</v>
      </c>
      <c r="K39" s="32">
        <f t="shared" si="12"/>
        <v>0.30486111111111103</v>
      </c>
      <c r="L39" s="32">
        <f t="shared" si="13"/>
        <v>0.35972222222222211</v>
      </c>
      <c r="M39" s="32">
        <f t="shared" si="14"/>
        <v>0.51249999999999996</v>
      </c>
      <c r="N39" s="32">
        <f t="shared" si="15"/>
        <v>0.65208333333333324</v>
      </c>
      <c r="O39" s="32">
        <f t="shared" si="16"/>
        <v>0.70694444444444438</v>
      </c>
      <c r="P39" s="34">
        <f t="shared" si="17"/>
        <v>0.77013888888888882</v>
      </c>
    </row>
    <row r="40" spans="1:16" x14ac:dyDescent="0.25">
      <c r="A40" s="128">
        <f t="shared" si="7"/>
        <v>31</v>
      </c>
      <c r="B40" s="104" t="s">
        <v>112</v>
      </c>
      <c r="C40" s="119"/>
      <c r="D40" s="44"/>
      <c r="E40" s="40" t="s">
        <v>24</v>
      </c>
      <c r="F40" s="41" t="s">
        <v>78</v>
      </c>
      <c r="G40" s="107">
        <v>1.1000000000000001</v>
      </c>
      <c r="H40" s="62">
        <f t="shared" si="9"/>
        <v>40.900000000000013</v>
      </c>
      <c r="I40" s="32">
        <v>1.3888888888888889E-3</v>
      </c>
      <c r="J40" s="42">
        <f t="shared" si="10"/>
        <v>4.1666666666666664E-2</v>
      </c>
      <c r="K40" s="32">
        <f t="shared" si="12"/>
        <v>0.30624999999999991</v>
      </c>
      <c r="L40" s="32">
        <f t="shared" si="13"/>
        <v>0.36111111111111099</v>
      </c>
      <c r="M40" s="32">
        <f t="shared" si="14"/>
        <v>0.51388888888888884</v>
      </c>
      <c r="N40" s="32">
        <f t="shared" si="15"/>
        <v>0.65347222222222212</v>
      </c>
      <c r="O40" s="32">
        <f t="shared" si="16"/>
        <v>0.70833333333333326</v>
      </c>
      <c r="P40" s="34">
        <f t="shared" si="17"/>
        <v>0.7715277777777777</v>
      </c>
    </row>
    <row r="41" spans="1:16" x14ac:dyDescent="0.25">
      <c r="A41" s="128">
        <f t="shared" si="7"/>
        <v>32</v>
      </c>
      <c r="B41" s="104" t="s">
        <v>83</v>
      </c>
      <c r="C41" s="119"/>
      <c r="D41" s="44"/>
      <c r="E41" s="40" t="s">
        <v>24</v>
      </c>
      <c r="F41" s="41" t="s">
        <v>78</v>
      </c>
      <c r="G41" s="107">
        <v>2</v>
      </c>
      <c r="H41" s="62">
        <f t="shared" si="9"/>
        <v>42.900000000000013</v>
      </c>
      <c r="I41" s="32">
        <v>2.0833333333333333E-3</v>
      </c>
      <c r="J41" s="42">
        <f t="shared" si="10"/>
        <v>4.3749999999999997E-2</v>
      </c>
      <c r="K41" s="32">
        <f t="shared" si="12"/>
        <v>0.30833333333333324</v>
      </c>
      <c r="L41" s="32">
        <f t="shared" si="13"/>
        <v>0.36319444444444432</v>
      </c>
      <c r="M41" s="32">
        <f t="shared" si="14"/>
        <v>0.51597222222222217</v>
      </c>
      <c r="N41" s="32">
        <f t="shared" si="15"/>
        <v>0.65555555555555545</v>
      </c>
      <c r="O41" s="32">
        <f t="shared" si="16"/>
        <v>0.71041666666666659</v>
      </c>
      <c r="P41" s="34">
        <f t="shared" si="17"/>
        <v>0.77361111111111103</v>
      </c>
    </row>
    <row r="42" spans="1:16" x14ac:dyDescent="0.25">
      <c r="A42" s="128">
        <f t="shared" si="7"/>
        <v>33</v>
      </c>
      <c r="B42" s="104" t="s">
        <v>82</v>
      </c>
      <c r="C42" s="119"/>
      <c r="D42" s="44"/>
      <c r="E42" s="40" t="s">
        <v>24</v>
      </c>
      <c r="F42" s="41" t="s">
        <v>78</v>
      </c>
      <c r="G42" s="107">
        <v>1.6</v>
      </c>
      <c r="H42" s="62">
        <f t="shared" si="9"/>
        <v>44.500000000000014</v>
      </c>
      <c r="I42" s="32">
        <v>1.3888888888888889E-3</v>
      </c>
      <c r="J42" s="42">
        <f t="shared" si="10"/>
        <v>4.5138888888888888E-2</v>
      </c>
      <c r="K42" s="32">
        <f t="shared" si="12"/>
        <v>0.30972222222222212</v>
      </c>
      <c r="L42" s="32">
        <f t="shared" si="13"/>
        <v>0.3645833333333332</v>
      </c>
      <c r="M42" s="32">
        <f t="shared" si="14"/>
        <v>0.51736111111111105</v>
      </c>
      <c r="N42" s="32">
        <f t="shared" si="15"/>
        <v>0.65694444444444433</v>
      </c>
      <c r="O42" s="32">
        <f t="shared" si="16"/>
        <v>0.71180555555555547</v>
      </c>
      <c r="P42" s="34">
        <f t="shared" si="17"/>
        <v>0.77499999999999991</v>
      </c>
    </row>
    <row r="43" spans="1:16" x14ac:dyDescent="0.25">
      <c r="A43" s="128">
        <f t="shared" si="7"/>
        <v>34</v>
      </c>
      <c r="B43" s="104" t="s">
        <v>81</v>
      </c>
      <c r="C43" s="119"/>
      <c r="D43" s="44"/>
      <c r="E43" s="40" t="s">
        <v>24</v>
      </c>
      <c r="F43" s="41" t="s">
        <v>78</v>
      </c>
      <c r="G43" s="107">
        <v>1.1000000000000001</v>
      </c>
      <c r="H43" s="62">
        <f t="shared" si="9"/>
        <v>45.600000000000016</v>
      </c>
      <c r="I43" s="32">
        <v>1.3888888888888889E-3</v>
      </c>
      <c r="J43" s="42">
        <f t="shared" si="10"/>
        <v>4.6527777777777779E-2</v>
      </c>
      <c r="K43" s="32">
        <f t="shared" si="12"/>
        <v>0.31111111111111101</v>
      </c>
      <c r="L43" s="32">
        <f t="shared" si="13"/>
        <v>0.36597222222222209</v>
      </c>
      <c r="M43" s="32">
        <f t="shared" si="14"/>
        <v>0.51874999999999993</v>
      </c>
      <c r="N43" s="32">
        <f t="shared" si="15"/>
        <v>0.65833333333333321</v>
      </c>
      <c r="O43" s="32">
        <f t="shared" si="16"/>
        <v>0.71319444444444435</v>
      </c>
      <c r="P43" s="34">
        <f t="shared" si="17"/>
        <v>0.7763888888888888</v>
      </c>
    </row>
    <row r="44" spans="1:16" x14ac:dyDescent="0.25">
      <c r="A44" s="128">
        <f t="shared" si="7"/>
        <v>35</v>
      </c>
      <c r="B44" s="104" t="s">
        <v>80</v>
      </c>
      <c r="C44" s="119">
        <v>12</v>
      </c>
      <c r="D44" s="44"/>
      <c r="E44" s="40" t="s">
        <v>26</v>
      </c>
      <c r="F44" s="41" t="s">
        <v>78</v>
      </c>
      <c r="G44" s="107">
        <v>0.9</v>
      </c>
      <c r="H44" s="62">
        <f t="shared" si="9"/>
        <v>46.500000000000014</v>
      </c>
      <c r="I44" s="32">
        <v>1.3888888888888889E-3</v>
      </c>
      <c r="J44" s="42">
        <f t="shared" si="10"/>
        <v>4.791666666666667E-2</v>
      </c>
      <c r="K44" s="32">
        <f t="shared" si="12"/>
        <v>0.31249999999999989</v>
      </c>
      <c r="L44" s="32">
        <f t="shared" si="13"/>
        <v>0.36736111111111097</v>
      </c>
      <c r="M44" s="32">
        <f t="shared" si="14"/>
        <v>0.52013888888888882</v>
      </c>
      <c r="N44" s="32">
        <f t="shared" si="15"/>
        <v>0.6597222222222221</v>
      </c>
      <c r="O44" s="32">
        <f t="shared" si="16"/>
        <v>0.71458333333333324</v>
      </c>
      <c r="P44" s="34">
        <f t="shared" si="17"/>
        <v>0.77777777777777768</v>
      </c>
    </row>
    <row r="45" spans="1:16" x14ac:dyDescent="0.25">
      <c r="A45" s="128">
        <f t="shared" si="7"/>
        <v>36</v>
      </c>
      <c r="B45" s="104" t="s">
        <v>79</v>
      </c>
      <c r="C45" s="119">
        <v>12</v>
      </c>
      <c r="D45" s="44"/>
      <c r="E45" s="40" t="s">
        <v>26</v>
      </c>
      <c r="F45" s="41" t="s">
        <v>78</v>
      </c>
      <c r="G45" s="107">
        <v>1.2</v>
      </c>
      <c r="H45" s="62">
        <f t="shared" si="9"/>
        <v>47.700000000000017</v>
      </c>
      <c r="I45" s="32">
        <v>1.3888888888888889E-3</v>
      </c>
      <c r="J45" s="42">
        <f t="shared" si="10"/>
        <v>4.9305555555555561E-2</v>
      </c>
      <c r="K45" s="32">
        <f t="shared" si="12"/>
        <v>0.31388888888888877</v>
      </c>
      <c r="L45" s="32">
        <f t="shared" si="13"/>
        <v>0.36874999999999986</v>
      </c>
      <c r="M45" s="32">
        <f t="shared" si="14"/>
        <v>0.5215277777777777</v>
      </c>
      <c r="N45" s="32">
        <f t="shared" si="15"/>
        <v>0.66111111111111098</v>
      </c>
      <c r="O45" s="32">
        <f t="shared" si="16"/>
        <v>0.71597222222222212</v>
      </c>
      <c r="P45" s="34">
        <f t="shared" si="17"/>
        <v>0.77916666666666656</v>
      </c>
    </row>
    <row r="46" spans="1:16" x14ac:dyDescent="0.25">
      <c r="A46" s="128">
        <f t="shared" si="7"/>
        <v>37</v>
      </c>
      <c r="B46" s="104" t="s">
        <v>77</v>
      </c>
      <c r="C46" s="119">
        <v>12</v>
      </c>
      <c r="D46" s="44"/>
      <c r="E46" s="40" t="s">
        <v>26</v>
      </c>
      <c r="F46" s="41" t="s">
        <v>78</v>
      </c>
      <c r="G46" s="107">
        <v>1.3</v>
      </c>
      <c r="H46" s="62">
        <f t="shared" si="9"/>
        <v>49.000000000000014</v>
      </c>
      <c r="I46" s="32">
        <v>1.3888888888888889E-3</v>
      </c>
      <c r="J46" s="42">
        <f t="shared" si="10"/>
        <v>5.0694444444444452E-2</v>
      </c>
      <c r="K46" s="32">
        <f t="shared" si="12"/>
        <v>0.31527777777777766</v>
      </c>
      <c r="L46" s="32">
        <f t="shared" si="13"/>
        <v>0.37013888888888874</v>
      </c>
      <c r="M46" s="32">
        <f t="shared" si="14"/>
        <v>0.52291666666666659</v>
      </c>
      <c r="N46" s="32">
        <f t="shared" si="15"/>
        <v>0.66249999999999987</v>
      </c>
      <c r="O46" s="32">
        <f t="shared" si="16"/>
        <v>0.71736111111111101</v>
      </c>
      <c r="P46" s="34">
        <f t="shared" si="17"/>
        <v>0.78055555555555545</v>
      </c>
    </row>
    <row r="47" spans="1:16" x14ac:dyDescent="0.25">
      <c r="A47" s="128">
        <f t="shared" si="7"/>
        <v>38</v>
      </c>
      <c r="B47" s="104" t="s">
        <v>111</v>
      </c>
      <c r="C47" s="119">
        <v>713</v>
      </c>
      <c r="D47" s="44" t="s">
        <v>127</v>
      </c>
      <c r="E47" s="40" t="s">
        <v>25</v>
      </c>
      <c r="F47" s="41" t="str">
        <f t="shared" si="8"/>
        <v>-</v>
      </c>
      <c r="G47" s="107">
        <v>1.8</v>
      </c>
      <c r="H47" s="62">
        <f t="shared" si="9"/>
        <v>50.800000000000011</v>
      </c>
      <c r="I47" s="32">
        <v>1.3888888888888889E-3</v>
      </c>
      <c r="J47" s="42">
        <f t="shared" si="10"/>
        <v>5.2083333333333343E-2</v>
      </c>
      <c r="K47" s="32">
        <f t="shared" si="12"/>
        <v>0.31666666666666654</v>
      </c>
      <c r="L47" s="32">
        <f t="shared" si="13"/>
        <v>0.37152777777777762</v>
      </c>
      <c r="M47" s="32">
        <f t="shared" si="14"/>
        <v>0.52430555555555547</v>
      </c>
      <c r="N47" s="32">
        <f t="shared" si="15"/>
        <v>0.66388888888888875</v>
      </c>
      <c r="O47" s="32">
        <f t="shared" si="16"/>
        <v>0.71874999999999989</v>
      </c>
      <c r="P47" s="34">
        <f t="shared" si="17"/>
        <v>0.78194444444444433</v>
      </c>
    </row>
    <row r="48" spans="1:16" x14ac:dyDescent="0.25">
      <c r="A48" s="128">
        <f t="shared" si="7"/>
        <v>39</v>
      </c>
      <c r="B48" s="104" t="s">
        <v>122</v>
      </c>
      <c r="C48" s="119">
        <v>713</v>
      </c>
      <c r="D48" s="44" t="s">
        <v>128</v>
      </c>
      <c r="E48" s="40" t="s">
        <v>25</v>
      </c>
      <c r="F48" s="41" t="str">
        <f t="shared" si="8"/>
        <v>-</v>
      </c>
      <c r="G48" s="107">
        <v>0.8</v>
      </c>
      <c r="H48" s="62">
        <f t="shared" si="9"/>
        <v>51.600000000000009</v>
      </c>
      <c r="I48" s="32">
        <v>1.3888888888888889E-3</v>
      </c>
      <c r="J48" s="42">
        <f t="shared" si="10"/>
        <v>5.3472222222222233E-2</v>
      </c>
      <c r="K48" s="32">
        <f t="shared" si="12"/>
        <v>0.31805555555555542</v>
      </c>
      <c r="L48" s="32">
        <f t="shared" si="13"/>
        <v>0.37291666666666651</v>
      </c>
      <c r="M48" s="32">
        <f t="shared" si="14"/>
        <v>0.52569444444444435</v>
      </c>
      <c r="N48" s="32">
        <f t="shared" si="15"/>
        <v>0.66527777777777763</v>
      </c>
      <c r="O48" s="32">
        <f t="shared" si="16"/>
        <v>0.72013888888888877</v>
      </c>
      <c r="P48" s="34">
        <f t="shared" si="17"/>
        <v>0.78333333333333321</v>
      </c>
    </row>
    <row r="49" spans="1:16" x14ac:dyDescent="0.25">
      <c r="A49" s="128">
        <f t="shared" si="7"/>
        <v>40</v>
      </c>
      <c r="B49" s="104" t="s">
        <v>109</v>
      </c>
      <c r="C49" s="119">
        <v>713</v>
      </c>
      <c r="D49" s="44" t="s">
        <v>130</v>
      </c>
      <c r="E49" s="40" t="s">
        <v>25</v>
      </c>
      <c r="F49" s="41" t="str">
        <f t="shared" si="8"/>
        <v>-</v>
      </c>
      <c r="G49" s="105">
        <v>1.1000000000000001</v>
      </c>
      <c r="H49" s="62">
        <f t="shared" si="9"/>
        <v>52.70000000000001</v>
      </c>
      <c r="I49" s="32">
        <v>1.3888888888888889E-3</v>
      </c>
      <c r="J49" s="42">
        <f t="shared" si="10"/>
        <v>5.4861111111111124E-2</v>
      </c>
      <c r="K49" s="32">
        <f t="shared" si="12"/>
        <v>0.31944444444444431</v>
      </c>
      <c r="L49" s="32">
        <f t="shared" si="13"/>
        <v>0.37430555555555539</v>
      </c>
      <c r="M49" s="32">
        <f t="shared" si="14"/>
        <v>0.52708333333333324</v>
      </c>
      <c r="N49" s="32">
        <f t="shared" si="15"/>
        <v>0.66666666666666652</v>
      </c>
      <c r="O49" s="32">
        <f t="shared" si="16"/>
        <v>0.72152777777777766</v>
      </c>
      <c r="P49" s="34">
        <f t="shared" si="17"/>
        <v>0.7847222222222221</v>
      </c>
    </row>
    <row r="50" spans="1:16" x14ac:dyDescent="0.25">
      <c r="A50" s="128">
        <f t="shared" si="7"/>
        <v>41</v>
      </c>
      <c r="B50" s="104" t="s">
        <v>123</v>
      </c>
      <c r="C50" s="119">
        <v>713</v>
      </c>
      <c r="D50" s="44" t="s">
        <v>129</v>
      </c>
      <c r="E50" s="40" t="s">
        <v>25</v>
      </c>
      <c r="F50" s="41" t="str">
        <f t="shared" si="8"/>
        <v>-</v>
      </c>
      <c r="G50" s="105">
        <v>0.6</v>
      </c>
      <c r="H50" s="62">
        <f t="shared" si="9"/>
        <v>53.300000000000011</v>
      </c>
      <c r="I50" s="32">
        <v>6.9444444444444447E-4</v>
      </c>
      <c r="J50" s="42">
        <f t="shared" si="10"/>
        <v>5.5555555555555566E-2</v>
      </c>
      <c r="K50" s="32">
        <f t="shared" si="12"/>
        <v>0.32013888888888875</v>
      </c>
      <c r="L50" s="32">
        <f t="shared" si="13"/>
        <v>0.37499999999999983</v>
      </c>
      <c r="M50" s="32">
        <f t="shared" si="14"/>
        <v>0.52777777777777768</v>
      </c>
      <c r="N50" s="32">
        <f t="shared" si="15"/>
        <v>0.66736111111111096</v>
      </c>
      <c r="O50" s="32">
        <f t="shared" si="16"/>
        <v>0.7222222222222221</v>
      </c>
      <c r="P50" s="34">
        <f t="shared" si="17"/>
        <v>0.78541666666666654</v>
      </c>
    </row>
    <row r="51" spans="1:16" x14ac:dyDescent="0.25">
      <c r="A51" s="128">
        <f t="shared" si="7"/>
        <v>42</v>
      </c>
      <c r="B51" s="104" t="s">
        <v>69</v>
      </c>
      <c r="C51" s="119"/>
      <c r="D51" s="44" t="s">
        <v>23</v>
      </c>
      <c r="E51" s="40" t="s">
        <v>24</v>
      </c>
      <c r="F51" s="41" t="str">
        <f t="shared" si="8"/>
        <v>-</v>
      </c>
      <c r="G51" s="105">
        <v>0.6</v>
      </c>
      <c r="H51" s="62">
        <f t="shared" si="9"/>
        <v>53.900000000000013</v>
      </c>
      <c r="I51" s="32">
        <v>1.3888888888888889E-3</v>
      </c>
      <c r="J51" s="42">
        <f t="shared" si="10"/>
        <v>5.6944444444444457E-2</v>
      </c>
      <c r="K51" s="32">
        <f t="shared" si="12"/>
        <v>0.32152777777777763</v>
      </c>
      <c r="L51" s="32">
        <f t="shared" si="13"/>
        <v>0.37638888888888872</v>
      </c>
      <c r="M51" s="32">
        <f t="shared" si="14"/>
        <v>0.52916666666666656</v>
      </c>
      <c r="N51" s="32">
        <f t="shared" si="15"/>
        <v>0.66874999999999984</v>
      </c>
      <c r="O51" s="32">
        <f t="shared" si="16"/>
        <v>0.72361111111111098</v>
      </c>
      <c r="P51" s="34">
        <f t="shared" si="17"/>
        <v>0.78680555555555542</v>
      </c>
    </row>
    <row r="52" spans="1:16" x14ac:dyDescent="0.25">
      <c r="A52" s="128">
        <f t="shared" si="7"/>
        <v>43</v>
      </c>
      <c r="B52" s="104" t="s">
        <v>70</v>
      </c>
      <c r="C52" s="119"/>
      <c r="D52" s="44" t="s">
        <v>23</v>
      </c>
      <c r="E52" s="40" t="s">
        <v>24</v>
      </c>
      <c r="F52" s="41" t="str">
        <f t="shared" si="8"/>
        <v>-</v>
      </c>
      <c r="G52" s="105">
        <v>0.6</v>
      </c>
      <c r="H52" s="62">
        <f t="shared" si="9"/>
        <v>54.500000000000014</v>
      </c>
      <c r="I52" s="32">
        <v>6.9444444444444447E-4</v>
      </c>
      <c r="J52" s="42">
        <f t="shared" si="10"/>
        <v>5.7638888888888899E-2</v>
      </c>
      <c r="K52" s="32">
        <f t="shared" si="12"/>
        <v>0.32222222222222208</v>
      </c>
      <c r="L52" s="32">
        <f t="shared" si="13"/>
        <v>0.37708333333333316</v>
      </c>
      <c r="M52" s="32">
        <f t="shared" si="14"/>
        <v>0.52986111111111101</v>
      </c>
      <c r="N52" s="32">
        <f t="shared" si="15"/>
        <v>0.66944444444444429</v>
      </c>
      <c r="O52" s="32">
        <f t="shared" si="16"/>
        <v>0.72430555555555542</v>
      </c>
      <c r="P52" s="34">
        <f t="shared" si="17"/>
        <v>0.78749999999999987</v>
      </c>
    </row>
    <row r="53" spans="1:16" ht="15.75" thickBot="1" x14ac:dyDescent="0.3">
      <c r="A53" s="128">
        <f t="shared" si="7"/>
        <v>44</v>
      </c>
      <c r="B53" s="108" t="s">
        <v>124</v>
      </c>
      <c r="C53" s="122">
        <v>726</v>
      </c>
      <c r="D53" s="45" t="s">
        <v>103</v>
      </c>
      <c r="E53" s="46" t="s">
        <v>25</v>
      </c>
      <c r="F53" s="47" t="str">
        <f t="shared" si="8"/>
        <v>-</v>
      </c>
      <c r="G53" s="109">
        <v>0.3</v>
      </c>
      <c r="H53" s="62">
        <f t="shared" si="9"/>
        <v>54.800000000000011</v>
      </c>
      <c r="I53" s="33">
        <v>6.9444444444444447E-4</v>
      </c>
      <c r="J53" s="42">
        <f t="shared" si="10"/>
        <v>5.8333333333333341E-2</v>
      </c>
      <c r="K53" s="32">
        <f t="shared" si="12"/>
        <v>0.32291666666666652</v>
      </c>
      <c r="L53" s="32">
        <f t="shared" si="13"/>
        <v>0.3777777777777776</v>
      </c>
      <c r="M53" s="32">
        <f t="shared" si="14"/>
        <v>0.53055555555555545</v>
      </c>
      <c r="N53" s="32">
        <f t="shared" si="15"/>
        <v>0.67013888888888873</v>
      </c>
      <c r="O53" s="32">
        <f t="shared" si="16"/>
        <v>0.72499999999999987</v>
      </c>
      <c r="P53" s="34">
        <f t="shared" si="17"/>
        <v>0.78819444444444431</v>
      </c>
    </row>
    <row r="54" spans="1:16" x14ac:dyDescent="0.25">
      <c r="B54" s="68"/>
      <c r="C54" s="68"/>
      <c r="D54" s="69"/>
      <c r="E54" s="70"/>
      <c r="F54" s="71"/>
      <c r="G54" s="72"/>
      <c r="H54" s="73"/>
      <c r="I54" s="58"/>
      <c r="J54" s="59"/>
      <c r="K54" s="60"/>
      <c r="L54" s="60"/>
      <c r="M54" s="60"/>
      <c r="N54" s="60"/>
      <c r="O54" s="60"/>
      <c r="P54" s="60"/>
    </row>
    <row r="55" spans="1:16" x14ac:dyDescent="0.25">
      <c r="B55" s="138" t="s">
        <v>135</v>
      </c>
      <c r="C55" s="138"/>
      <c r="D55" s="139"/>
      <c r="E55" s="139"/>
      <c r="F55" s="139"/>
      <c r="G55" s="139"/>
      <c r="H55" s="139"/>
      <c r="I55" s="13"/>
      <c r="J55" s="14"/>
      <c r="K55" s="27"/>
      <c r="L55" s="16"/>
      <c r="M55" s="27"/>
      <c r="N55" s="16"/>
      <c r="O55" s="27"/>
      <c r="P55" s="27"/>
    </row>
    <row r="56" spans="1:16" x14ac:dyDescent="0.25">
      <c r="B56" s="25" t="s">
        <v>14</v>
      </c>
      <c r="C56" s="115"/>
      <c r="D56" s="21"/>
      <c r="E56" s="27"/>
      <c r="F56" s="27"/>
      <c r="G56" s="16"/>
      <c r="H56" s="16"/>
      <c r="I56" s="13"/>
      <c r="J56" s="14"/>
      <c r="K56" s="27"/>
      <c r="L56" s="16"/>
      <c r="M56" s="27"/>
      <c r="N56" s="16"/>
      <c r="O56" s="27"/>
      <c r="P56" s="27"/>
    </row>
    <row r="57" spans="1:16" x14ac:dyDescent="0.25">
      <c r="B57" s="30" t="s">
        <v>28</v>
      </c>
      <c r="C57" s="115"/>
      <c r="D57" s="21"/>
      <c r="E57" s="31"/>
      <c r="F57" s="31"/>
      <c r="G57" s="16"/>
      <c r="H57" s="16"/>
      <c r="I57" s="13"/>
      <c r="J57" s="14"/>
      <c r="K57" s="31"/>
      <c r="L57" s="16"/>
      <c r="M57" s="27"/>
      <c r="N57" s="16"/>
      <c r="O57" s="27"/>
      <c r="P57" s="27"/>
    </row>
    <row r="58" spans="1:16" x14ac:dyDescent="0.25">
      <c r="B58" s="141" t="s">
        <v>15</v>
      </c>
      <c r="C58" s="141"/>
      <c r="D58" s="141"/>
      <c r="E58" s="141"/>
      <c r="F58" s="141"/>
      <c r="G58" s="141"/>
      <c r="H58" s="141"/>
      <c r="I58" s="141"/>
      <c r="J58" s="141"/>
      <c r="K58" s="141"/>
      <c r="L58" s="16"/>
      <c r="M58" s="27"/>
      <c r="N58" s="16"/>
      <c r="O58" s="27"/>
      <c r="P58" s="27"/>
    </row>
    <row r="59" spans="1:16" x14ac:dyDescent="0.25">
      <c r="B59" s="127" t="s">
        <v>119</v>
      </c>
      <c r="C59" s="115"/>
      <c r="D59" s="30"/>
      <c r="E59" s="30"/>
      <c r="F59" s="30"/>
      <c r="G59" s="30"/>
      <c r="H59" s="30"/>
      <c r="I59" s="30"/>
      <c r="J59" s="30"/>
      <c r="K59" s="30"/>
      <c r="L59" s="16"/>
      <c r="M59" s="31"/>
      <c r="N59" s="16"/>
      <c r="O59" s="31"/>
      <c r="P59" s="31"/>
    </row>
    <row r="60" spans="1:16" x14ac:dyDescent="0.25">
      <c r="B60" s="30"/>
      <c r="C60" s="115"/>
      <c r="D60" s="30"/>
      <c r="E60" s="30"/>
      <c r="F60" s="30"/>
      <c r="G60" s="30"/>
      <c r="H60" s="30"/>
      <c r="I60" s="30"/>
      <c r="J60" s="30"/>
      <c r="K60" s="30"/>
      <c r="L60" s="16"/>
      <c r="M60" s="31"/>
      <c r="N60" s="16"/>
      <c r="O60" s="31"/>
      <c r="P60" s="31"/>
    </row>
    <row r="61" spans="1:16" x14ac:dyDescent="0.25"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</row>
    <row r="62" spans="1:16" x14ac:dyDescent="0.25">
      <c r="B62" s="25" t="s">
        <v>16</v>
      </c>
      <c r="C62" s="115"/>
      <c r="D62" s="21"/>
      <c r="E62" s="2"/>
      <c r="F62" s="2"/>
      <c r="G62" s="3"/>
      <c r="H62" s="3"/>
      <c r="I62" s="4"/>
      <c r="J62" s="5"/>
      <c r="K62" s="2"/>
      <c r="L62" s="3"/>
      <c r="M62" s="2"/>
      <c r="N62" s="3"/>
      <c r="O62" s="2"/>
      <c r="P62" s="2"/>
    </row>
    <row r="63" spans="1:16" x14ac:dyDescent="0.25">
      <c r="B63" s="25" t="s">
        <v>17</v>
      </c>
      <c r="C63" s="115"/>
      <c r="D63" s="21"/>
      <c r="E63" s="27"/>
      <c r="F63" s="27"/>
      <c r="G63" s="16"/>
      <c r="H63" s="16"/>
      <c r="I63" s="13"/>
      <c r="J63" s="14"/>
      <c r="K63" s="27"/>
      <c r="L63" s="16"/>
      <c r="M63" s="27"/>
      <c r="N63" s="16"/>
      <c r="O63" s="27"/>
      <c r="P63" s="27"/>
    </row>
    <row r="64" spans="1:16" x14ac:dyDescent="0.25">
      <c r="B64" s="138" t="s">
        <v>21</v>
      </c>
      <c r="C64" s="138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</row>
    <row r="65" spans="2:16" x14ac:dyDescent="0.25">
      <c r="B65" s="140" t="s">
        <v>104</v>
      </c>
      <c r="C65" s="140"/>
      <c r="D65" s="140"/>
      <c r="E65" s="141"/>
      <c r="F65" s="141"/>
      <c r="G65" s="141"/>
      <c r="H65" s="141"/>
      <c r="I65" s="141"/>
      <c r="J65" s="141"/>
      <c r="K65" s="141"/>
      <c r="L65" s="141"/>
      <c r="M65" s="2"/>
      <c r="N65" s="3"/>
      <c r="O65" s="2"/>
      <c r="P65" s="2"/>
    </row>
  </sheetData>
  <mergeCells count="18">
    <mergeCell ref="A7:A9"/>
    <mergeCell ref="E3:I3"/>
    <mergeCell ref="E4:F4"/>
    <mergeCell ref="G4:L4"/>
    <mergeCell ref="E5:F5"/>
    <mergeCell ref="G5:H5"/>
    <mergeCell ref="B65:L65"/>
    <mergeCell ref="D7:D9"/>
    <mergeCell ref="E7:E9"/>
    <mergeCell ref="F7:F9"/>
    <mergeCell ref="G7:G9"/>
    <mergeCell ref="H7:H9"/>
    <mergeCell ref="I7:I9"/>
    <mergeCell ref="B58:K58"/>
    <mergeCell ref="J7:J9"/>
    <mergeCell ref="B55:H55"/>
    <mergeCell ref="B61:P61"/>
    <mergeCell ref="B64:P64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Opoczno-Tomaszów Maz. -tam</vt:lpstr>
      <vt:lpstr>Opoczno-Tomaszów Maz. pow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2025-02-19T10:54:37Z</dcterms:modified>
</cp:coreProperties>
</file>