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.czerwinska\Desktop\marszałek 2024\"/>
    </mc:Choice>
  </mc:AlternateContent>
  <xr:revisionPtr revIDLastSave="0" documentId="13_ncr:1_{EF161CB5-AEC7-42FA-A4D5-2775267330F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Linia nr 4" sheetId="1" r:id="rId1"/>
    <sheet name="str 2" sheetId="2" r:id="rId2"/>
  </sheets>
  <calcPr calcId="191029"/>
</workbook>
</file>

<file path=xl/calcChain.xml><?xml version="1.0" encoding="utf-8"?>
<calcChain xmlns="http://schemas.openxmlformats.org/spreadsheetml/2006/main">
  <c r="L14" i="1" l="1"/>
  <c r="G12" i="2"/>
  <c r="L15" i="1"/>
  <c r="L16" i="1"/>
  <c r="L17" i="1"/>
  <c r="L18" i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13" i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10" i="2"/>
  <c r="G13" i="2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11" i="2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14" i="1"/>
  <c r="K13" i="1"/>
  <c r="R20" i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T12" i="2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11" i="2"/>
  <c r="S12" i="2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11" i="2"/>
  <c r="R11" i="2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Q11" i="2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P11" i="2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O11" i="2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N30" i="2"/>
  <c r="N31" i="2" s="1"/>
  <c r="N32" i="2" s="1"/>
  <c r="N33" i="2" s="1"/>
  <c r="N34" i="2" s="1"/>
  <c r="N35" i="2" s="1"/>
  <c r="N36" i="2" s="1"/>
  <c r="M11" i="2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L30" i="2"/>
  <c r="L31" i="2" s="1"/>
  <c r="L32" i="2" s="1"/>
  <c r="L33" i="2" s="1"/>
  <c r="L34" i="2" s="1"/>
  <c r="L35" i="2" s="1"/>
  <c r="L36" i="2" s="1"/>
  <c r="K30" i="2"/>
  <c r="K31" i="2" s="1"/>
  <c r="K32" i="2" s="1"/>
  <c r="K33" i="2" s="1"/>
  <c r="K34" i="2" s="1"/>
  <c r="K35" i="2" s="1"/>
  <c r="K36" i="2" s="1"/>
  <c r="J11" i="2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J14" i="1"/>
  <c r="J15" i="1" s="1"/>
  <c r="J16" i="1" s="1"/>
  <c r="J17" i="1" s="1"/>
  <c r="J18" i="1" s="1"/>
  <c r="J19" i="1" s="1"/>
  <c r="J20" i="1" s="1"/>
  <c r="R14" i="1"/>
  <c r="R15" i="1" s="1"/>
  <c r="R16" i="1" s="1"/>
  <c r="R17" i="1" s="1"/>
  <c r="R18" i="1" s="1"/>
  <c r="R19" i="1" s="1"/>
  <c r="B15" i="1"/>
  <c r="E15" i="1"/>
  <c r="E16" i="1" s="1"/>
  <c r="E17" i="1" s="1"/>
  <c r="E18" i="1" s="1"/>
  <c r="E19" i="1" s="1"/>
  <c r="E20" i="1" s="1"/>
  <c r="E21" i="1" s="1"/>
  <c r="F15" i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G15" i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G16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J22" i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A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E22" i="1" l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</calcChain>
</file>

<file path=xl/sharedStrings.xml><?xml version="1.0" encoding="utf-8"?>
<sst xmlns="http://schemas.openxmlformats.org/spreadsheetml/2006/main" count="313" uniqueCount="115">
  <si>
    <t xml:space="preserve">PKS Skierniewice Spółka z o.o.                                               </t>
  </si>
  <si>
    <t>ul. Sobieskiego 79</t>
  </si>
  <si>
    <t>96-100 Skierniewice</t>
  </si>
  <si>
    <t>Linia użyteczności publicznej</t>
  </si>
  <si>
    <t>Nazwa Linii:  Skierniewice - Rawa Mazowiecka - Czerniewice</t>
  </si>
  <si>
    <t>Numer Linii: 4</t>
  </si>
  <si>
    <t xml:space="preserve"> </t>
  </si>
  <si>
    <t>D</t>
  </si>
  <si>
    <t>M  R</t>
  </si>
  <si>
    <t>:Ozn. rodzaju usług i pojazdu:</t>
  </si>
  <si>
    <t>:Liczba jazd w okr. ważności rozkładu:</t>
  </si>
  <si>
    <t>:Liczba jazd od 1 stycznia do 31 grudnia: 2018</t>
  </si>
  <si>
    <t>km</t>
  </si>
  <si>
    <t>Pr.techn.</t>
  </si>
  <si>
    <t>Cz.prz.</t>
  </si>
  <si>
    <t>Odl.</t>
  </si>
  <si>
    <t>Kat.dr.</t>
  </si>
  <si>
    <t>Nr prz.k.</t>
  </si>
  <si>
    <t>Lp</t>
  </si>
  <si>
    <t>Przystanek</t>
  </si>
  <si>
    <t>14:55</t>
  </si>
  <si>
    <t>12:05</t>
  </si>
  <si>
    <t>09:55</t>
  </si>
  <si>
    <t>08:45</t>
  </si>
  <si>
    <t>wew</t>
  </si>
  <si>
    <t>Czerniewice Centrum</t>
  </si>
  <si>
    <t>S</t>
  </si>
  <si>
    <t>00:04</t>
  </si>
  <si>
    <t>00:06</t>
  </si>
  <si>
    <t>P</t>
  </si>
  <si>
    <t>02</t>
  </si>
  <si>
    <t>00:03</t>
  </si>
  <si>
    <t>03</t>
  </si>
  <si>
    <t>Rawa Maz. Tomaszowska/cmentarz</t>
  </si>
  <si>
    <t>Rawa Maz. ul. Kościuszki / Sąd</t>
  </si>
  <si>
    <t>R</t>
  </si>
  <si>
    <t>00:02</t>
  </si>
  <si>
    <t>W</t>
  </si>
  <si>
    <t>Nowy Dwór Parcela 20</t>
  </si>
  <si>
    <t>Nowy Dwór KZD</t>
  </si>
  <si>
    <t>Kolonia Starorawska nr 5</t>
  </si>
  <si>
    <t xml:space="preserve">Sk-ce Rawska skrzy. Kątna </t>
  </si>
  <si>
    <t>Sk-ce Kopernika blok miesz. nr 7</t>
  </si>
  <si>
    <t xml:space="preserve">Sk-ce Reymonta Sąd </t>
  </si>
  <si>
    <t>G</t>
  </si>
  <si>
    <t xml:space="preserve">Sk-ce Dworcowa budynki PKP czołg </t>
  </si>
  <si>
    <t>Osoba Zarządająca transportem: Dariusz Kumosiński</t>
  </si>
  <si>
    <t>podpis przewoźnika</t>
  </si>
  <si>
    <t>oznaczenia :</t>
  </si>
  <si>
    <t>D- kursuje od poniedziałku do piatku oprócz świąt</t>
  </si>
  <si>
    <t>wew- droga wewnętrzna</t>
  </si>
  <si>
    <t>R- teren prywatny</t>
  </si>
  <si>
    <t>S- droga ekspresowa</t>
  </si>
  <si>
    <t>W- droga wojewódzka</t>
  </si>
  <si>
    <t>P- droga powiatowa</t>
  </si>
  <si>
    <t>G- droga gminna</t>
  </si>
  <si>
    <t>Rodzaje kursów: ZW - kurs zwykły</t>
  </si>
  <si>
    <t>PKS Skierniewice Spółka z o.o.</t>
  </si>
  <si>
    <t>Nazwa Linii:  Skierniewice - Rawa Mazowiecka -Czerniewice</t>
  </si>
  <si>
    <t>Lp.</t>
  </si>
  <si>
    <t>01</t>
  </si>
  <si>
    <t>Rawa Maz.  ul. Kościuszki/ Liceum</t>
  </si>
  <si>
    <t xml:space="preserve">Sk-ce Kopernika posesja. nr 22 </t>
  </si>
  <si>
    <t xml:space="preserve">Sk-ce Reymonta Bl.miesz. 8/16 </t>
  </si>
  <si>
    <t>oznaczenia:</t>
  </si>
  <si>
    <t>Numer drogi</t>
  </si>
  <si>
    <t>707</t>
  </si>
  <si>
    <t>Czaas narast.</t>
  </si>
  <si>
    <t>Czas narast.</t>
  </si>
  <si>
    <t>17</t>
  </si>
  <si>
    <t>19</t>
  </si>
  <si>
    <t>21</t>
  </si>
  <si>
    <t>25</t>
  </si>
  <si>
    <t>33</t>
  </si>
  <si>
    <t>35</t>
  </si>
  <si>
    <t>37</t>
  </si>
  <si>
    <t>1</t>
  </si>
  <si>
    <t>2</t>
  </si>
  <si>
    <t>24</t>
  </si>
  <si>
    <t>22</t>
  </si>
  <si>
    <t>20</t>
  </si>
  <si>
    <t>06</t>
  </si>
  <si>
    <t>04</t>
  </si>
  <si>
    <t>Liczba pojazdów niezbędna do codziennej obsługi kursów: 4</t>
  </si>
  <si>
    <t>Liczba pojazdów niezbędna  do obsługi codziennych kursów : 4</t>
  </si>
  <si>
    <t>Żydomice/skrzyżowanie</t>
  </si>
  <si>
    <t>Gaj/rondo</t>
  </si>
  <si>
    <t>23</t>
  </si>
  <si>
    <t>31</t>
  </si>
  <si>
    <t>Nowy Kawęczyn, pos. Nr 9</t>
  </si>
  <si>
    <t>18</t>
  </si>
  <si>
    <t>Gaj/stacja paliw</t>
  </si>
  <si>
    <t>Niwna, pos. Nr 64</t>
  </si>
  <si>
    <t>Wólka Jagielczyńska</t>
  </si>
  <si>
    <t>Zubki Duże</t>
  </si>
  <si>
    <t>Podkonice Duże</t>
  </si>
  <si>
    <t>Podlas</t>
  </si>
  <si>
    <t>Rawa Mazowiecka d.a/Kolejowa</t>
  </si>
  <si>
    <t xml:space="preserve">Kurzeszyn </t>
  </si>
  <si>
    <t>Wołucza, pos. Nr 67A</t>
  </si>
  <si>
    <t>Marianka/skrzyżowanie</t>
  </si>
  <si>
    <t>Stara Rawa Nr 51</t>
  </si>
  <si>
    <t>Trzcianna/skrzyżowanie</t>
  </si>
  <si>
    <t>Strzyboga/stacja paliw</t>
  </si>
  <si>
    <t>Rawiczów/skrzyżowanie</t>
  </si>
  <si>
    <t>3</t>
  </si>
  <si>
    <t>12</t>
  </si>
  <si>
    <t>14</t>
  </si>
  <si>
    <t>Rawiczów</t>
  </si>
  <si>
    <t>Nowy Kaweczyn nr 3</t>
  </si>
  <si>
    <t>Nowy Dwór/skrzyżowanie</t>
  </si>
  <si>
    <t>Wołucza</t>
  </si>
  <si>
    <t>Niwna/sklep spożywczy</t>
  </si>
  <si>
    <t>Rawa Mazowiecka ul. Skierniewicka 51</t>
  </si>
  <si>
    <t>S - kursuje w dni nauki szkolnej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</si>
</sst>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2"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1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1"/>
    </font>
    <font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3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0" applyNumberFormat="0" applyBorder="0" applyAlignment="0" applyProtection="0"/>
    <xf numFmtId="0" fontId="4" fillId="3" borderId="0" applyNumberFormat="0" applyBorder="0" applyAlignment="0" applyProtection="0"/>
  </cellStyleXfs>
  <cellXfs count="133">
    <xf numFmtId="0" fontId="0" fillId="0" borderId="0" xfId="0"/>
    <xf numFmtId="49" fontId="0" fillId="0" borderId="0" xfId="0" applyNumberFormat="1"/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/>
    </xf>
    <xf numFmtId="49" fontId="6" fillId="0" borderId="3" xfId="0" applyNumberFormat="1" applyFont="1" applyBorder="1" applyAlignment="1">
      <alignment horizontal="left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left" vertical="top"/>
    </xf>
    <xf numFmtId="49" fontId="6" fillId="0" borderId="7" xfId="0" applyNumberFormat="1" applyFont="1" applyBorder="1" applyAlignment="1">
      <alignment horizontal="left" vertical="top"/>
    </xf>
    <xf numFmtId="0" fontId="6" fillId="0" borderId="8" xfId="0" applyFont="1" applyBorder="1" applyAlignment="1">
      <alignment horizontal="center" vertical="top"/>
    </xf>
    <xf numFmtId="1" fontId="6" fillId="0" borderId="5" xfId="0" applyNumberFormat="1" applyFont="1" applyBorder="1" applyAlignment="1">
      <alignment horizontal="center" vertical="top"/>
    </xf>
    <xf numFmtId="1" fontId="6" fillId="0" borderId="6" xfId="0" applyNumberFormat="1" applyFont="1" applyBorder="1" applyAlignment="1">
      <alignment horizontal="center" vertical="top"/>
    </xf>
    <xf numFmtId="1" fontId="6" fillId="0" borderId="7" xfId="0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horizontal="right" vertical="top"/>
    </xf>
    <xf numFmtId="49" fontId="6" fillId="0" borderId="11" xfId="0" applyNumberFormat="1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horizontal="center" vertical="top"/>
    </xf>
    <xf numFmtId="20" fontId="6" fillId="0" borderId="3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20" fontId="6" fillId="0" borderId="3" xfId="0" applyNumberFormat="1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49" fontId="6" fillId="0" borderId="3" xfId="0" applyNumberFormat="1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left" vertical="top"/>
    </xf>
    <xf numFmtId="164" fontId="6" fillId="0" borderId="0" xfId="0" applyNumberFormat="1" applyFont="1" applyAlignment="1">
      <alignment horizontal="right" vertical="top"/>
    </xf>
    <xf numFmtId="20" fontId="6" fillId="0" borderId="5" xfId="0" applyNumberFormat="1" applyFont="1" applyBorder="1" applyAlignment="1">
      <alignment horizontal="center" vertical="top"/>
    </xf>
    <xf numFmtId="20" fontId="6" fillId="0" borderId="7" xfId="0" applyNumberFormat="1" applyFont="1" applyBorder="1" applyAlignment="1">
      <alignment horizontal="center" vertical="top"/>
    </xf>
    <xf numFmtId="164" fontId="6" fillId="0" borderId="7" xfId="0" applyNumberFormat="1" applyFont="1" applyBorder="1" applyAlignment="1">
      <alignment horizontal="right" vertical="top"/>
    </xf>
    <xf numFmtId="20" fontId="6" fillId="0" borderId="7" xfId="0" applyNumberFormat="1" applyFont="1" applyBorder="1" applyAlignment="1">
      <alignment horizontal="right" vertical="top"/>
    </xf>
    <xf numFmtId="164" fontId="6" fillId="0" borderId="13" xfId="0" applyNumberFormat="1" applyFont="1" applyBorder="1" applyAlignment="1">
      <alignment horizontal="right" vertical="top"/>
    </xf>
    <xf numFmtId="0" fontId="7" fillId="0" borderId="7" xfId="0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center" vertical="top"/>
    </xf>
    <xf numFmtId="1" fontId="6" fillId="0" borderId="7" xfId="0" applyNumberFormat="1" applyFont="1" applyBorder="1" applyAlignment="1">
      <alignment horizontal="right" vertical="top"/>
    </xf>
    <xf numFmtId="0" fontId="6" fillId="0" borderId="8" xfId="0" applyFont="1" applyBorder="1" applyAlignment="1">
      <alignment horizontal="left" vertical="top"/>
    </xf>
    <xf numFmtId="0" fontId="6" fillId="0" borderId="7" xfId="0" applyFont="1" applyBorder="1" applyAlignment="1">
      <alignment horizontal="right" vertical="top"/>
    </xf>
    <xf numFmtId="20" fontId="6" fillId="17" borderId="7" xfId="0" applyNumberFormat="1" applyFont="1" applyFill="1" applyBorder="1" applyAlignment="1">
      <alignment horizontal="center" vertical="top"/>
    </xf>
    <xf numFmtId="164" fontId="6" fillId="17" borderId="7" xfId="0" applyNumberFormat="1" applyFont="1" applyFill="1" applyBorder="1" applyAlignment="1">
      <alignment horizontal="right" vertical="top"/>
    </xf>
    <xf numFmtId="0" fontId="6" fillId="17" borderId="7" xfId="0" applyFont="1" applyFill="1" applyBorder="1" applyAlignment="1">
      <alignment horizontal="right" vertical="top"/>
    </xf>
    <xf numFmtId="49" fontId="6" fillId="17" borderId="7" xfId="0" applyNumberFormat="1" applyFont="1" applyFill="1" applyBorder="1" applyAlignment="1">
      <alignment horizontal="center" vertical="top"/>
    </xf>
    <xf numFmtId="1" fontId="6" fillId="17" borderId="7" xfId="0" applyNumberFormat="1" applyFont="1" applyFill="1" applyBorder="1" applyAlignment="1">
      <alignment horizontal="right" vertical="top"/>
    </xf>
    <xf numFmtId="0" fontId="7" fillId="17" borderId="8" xfId="0" applyFont="1" applyFill="1" applyBorder="1" applyAlignment="1">
      <alignment horizontal="left" vertical="top"/>
    </xf>
    <xf numFmtId="0" fontId="7" fillId="17" borderId="7" xfId="0" applyFont="1" applyFill="1" applyBorder="1" applyAlignment="1">
      <alignment horizontal="right" vertical="top"/>
    </xf>
    <xf numFmtId="0" fontId="6" fillId="17" borderId="8" xfId="0" applyFont="1" applyFill="1" applyBorder="1" applyAlignment="1">
      <alignment horizontal="left" vertical="top"/>
    </xf>
    <xf numFmtId="20" fontId="6" fillId="17" borderId="7" xfId="0" applyNumberFormat="1" applyFont="1" applyFill="1" applyBorder="1" applyAlignment="1">
      <alignment horizontal="right" vertical="top"/>
    </xf>
    <xf numFmtId="20" fontId="6" fillId="17" borderId="5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right" vertical="top"/>
    </xf>
    <xf numFmtId="164" fontId="9" fillId="17" borderId="7" xfId="0" applyNumberFormat="1" applyFont="1" applyFill="1" applyBorder="1" applyAlignment="1">
      <alignment horizontal="right" vertical="top"/>
    </xf>
    <xf numFmtId="20" fontId="6" fillId="0" borderId="14" xfId="0" applyNumberFormat="1" applyFont="1" applyBorder="1" applyAlignment="1">
      <alignment horizontal="center" vertical="top"/>
    </xf>
    <xf numFmtId="20" fontId="6" fillId="0" borderId="15" xfId="0" applyNumberFormat="1" applyFont="1" applyBorder="1" applyAlignment="1">
      <alignment horizontal="center" vertical="top"/>
    </xf>
    <xf numFmtId="20" fontId="6" fillId="17" borderId="15" xfId="0" applyNumberFormat="1" applyFont="1" applyFill="1" applyBorder="1" applyAlignment="1">
      <alignment horizontal="center" vertical="top"/>
    </xf>
    <xf numFmtId="164" fontId="6" fillId="17" borderId="15" xfId="0" applyNumberFormat="1" applyFont="1" applyFill="1" applyBorder="1" applyAlignment="1">
      <alignment horizontal="right" vertical="top"/>
    </xf>
    <xf numFmtId="0" fontId="6" fillId="17" borderId="15" xfId="0" applyFont="1" applyFill="1" applyBorder="1" applyAlignment="1">
      <alignment horizontal="right" vertical="top"/>
    </xf>
    <xf numFmtId="49" fontId="6" fillId="17" borderId="15" xfId="0" applyNumberFormat="1" applyFont="1" applyFill="1" applyBorder="1" applyAlignment="1">
      <alignment horizontal="center" vertical="top"/>
    </xf>
    <xf numFmtId="0" fontId="6" fillId="17" borderId="16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5" fillId="17" borderId="0" xfId="0" applyFont="1" applyFill="1" applyAlignment="1">
      <alignment horizontal="left" vertical="top"/>
    </xf>
    <xf numFmtId="49" fontId="5" fillId="17" borderId="0" xfId="0" applyNumberFormat="1" applyFont="1" applyFill="1" applyAlignment="1">
      <alignment horizontal="left" vertical="top"/>
    </xf>
    <xf numFmtId="0" fontId="5" fillId="17" borderId="0" xfId="0" applyFont="1" applyFill="1" applyAlignment="1">
      <alignment horizontal="center" vertical="top"/>
    </xf>
    <xf numFmtId="0" fontId="5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1" fontId="7" fillId="0" borderId="0" xfId="0" applyNumberFormat="1" applyFont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49" fontId="6" fillId="0" borderId="17" xfId="0" applyNumberFormat="1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7" fillId="0" borderId="17" xfId="0" applyFont="1" applyBorder="1" applyAlignment="1">
      <alignment horizontal="center" vertical="top"/>
    </xf>
    <xf numFmtId="1" fontId="7" fillId="0" borderId="17" xfId="0" applyNumberFormat="1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49" fontId="6" fillId="0" borderId="20" xfId="0" applyNumberFormat="1" applyFont="1" applyBorder="1" applyAlignment="1">
      <alignment horizontal="left" vertical="top"/>
    </xf>
    <xf numFmtId="0" fontId="6" fillId="0" borderId="20" xfId="0" applyFont="1" applyBorder="1" applyAlignment="1">
      <alignment horizontal="right" vertical="top"/>
    </xf>
    <xf numFmtId="0" fontId="6" fillId="0" borderId="20" xfId="0" applyFont="1" applyBorder="1" applyAlignment="1">
      <alignment horizontal="center" vertical="top"/>
    </xf>
    <xf numFmtId="0" fontId="0" fillId="0" borderId="21" xfId="0" applyBorder="1" applyAlignment="1">
      <alignment horizontal="center" vertical="center"/>
    </xf>
    <xf numFmtId="164" fontId="6" fillId="17" borderId="3" xfId="0" applyNumberFormat="1" applyFont="1" applyFill="1" applyBorder="1" applyAlignment="1">
      <alignment horizontal="right" vertical="top"/>
    </xf>
    <xf numFmtId="165" fontId="6" fillId="0" borderId="3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/>
    </xf>
    <xf numFmtId="165" fontId="6" fillId="0" borderId="7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left" vertical="top"/>
    </xf>
    <xf numFmtId="165" fontId="6" fillId="17" borderId="7" xfId="0" applyNumberFormat="1" applyFont="1" applyFill="1" applyBorder="1" applyAlignment="1">
      <alignment horizontal="center" vertical="top"/>
    </xf>
    <xf numFmtId="0" fontId="6" fillId="17" borderId="6" xfId="0" applyFont="1" applyFill="1" applyBorder="1" applyAlignment="1">
      <alignment horizontal="left" vertical="top"/>
    </xf>
    <xf numFmtId="0" fontId="7" fillId="17" borderId="6" xfId="0" applyFont="1" applyFill="1" applyBorder="1" applyAlignment="1">
      <alignment horizontal="left" vertical="top"/>
    </xf>
    <xf numFmtId="164" fontId="6" fillId="17" borderId="11" xfId="0" applyNumberFormat="1" applyFont="1" applyFill="1" applyBorder="1" applyAlignment="1">
      <alignment horizontal="right" vertical="top"/>
    </xf>
    <xf numFmtId="0" fontId="7" fillId="0" borderId="22" xfId="0" applyFont="1" applyBorder="1" applyAlignment="1">
      <alignment horizontal="right" vertical="top"/>
    </xf>
    <xf numFmtId="0" fontId="0" fillId="0" borderId="15" xfId="0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top"/>
    </xf>
    <xf numFmtId="0" fontId="6" fillId="0" borderId="24" xfId="0" applyFont="1" applyBorder="1" applyAlignment="1">
      <alignment horizontal="right" vertical="top"/>
    </xf>
    <xf numFmtId="0" fontId="6" fillId="0" borderId="11" xfId="0" applyFont="1" applyBorder="1" applyAlignment="1">
      <alignment horizontal="right" vertical="top" wrapText="1"/>
    </xf>
    <xf numFmtId="0" fontId="6" fillId="0" borderId="11" xfId="0" applyFont="1" applyBorder="1" applyAlignment="1">
      <alignment horizontal="center" vertical="top" wrapText="1"/>
    </xf>
    <xf numFmtId="0" fontId="7" fillId="17" borderId="7" xfId="0" applyFont="1" applyFill="1" applyBorder="1" applyAlignment="1">
      <alignment horizontal="center" vertical="top"/>
    </xf>
    <xf numFmtId="0" fontId="6" fillId="17" borderId="7" xfId="0" applyFont="1" applyFill="1" applyBorder="1" applyAlignment="1">
      <alignment horizontal="center" vertical="top"/>
    </xf>
    <xf numFmtId="49" fontId="6" fillId="0" borderId="22" xfId="0" applyNumberFormat="1" applyFont="1" applyBorder="1" applyAlignment="1">
      <alignment horizontal="center" vertical="top"/>
    </xf>
    <xf numFmtId="49" fontId="6" fillId="0" borderId="24" xfId="0" applyNumberFormat="1" applyFont="1" applyBorder="1" applyAlignment="1">
      <alignment horizontal="center" vertical="top"/>
    </xf>
    <xf numFmtId="165" fontId="6" fillId="0" borderId="25" xfId="0" applyNumberFormat="1" applyFont="1" applyBorder="1" applyAlignment="1">
      <alignment horizontal="center" vertical="top"/>
    </xf>
    <xf numFmtId="165" fontId="6" fillId="0" borderId="22" xfId="0" applyNumberFormat="1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 wrapText="1"/>
    </xf>
    <xf numFmtId="165" fontId="6" fillId="0" borderId="7" xfId="0" applyNumberFormat="1" applyFont="1" applyBorder="1" applyAlignment="1">
      <alignment horizontal="right" vertical="top"/>
    </xf>
    <xf numFmtId="165" fontId="6" fillId="17" borderId="6" xfId="0" applyNumberFormat="1" applyFont="1" applyFill="1" applyBorder="1" applyAlignment="1">
      <alignment horizontal="right" vertical="top"/>
    </xf>
    <xf numFmtId="0" fontId="6" fillId="17" borderId="2" xfId="0" applyFont="1" applyFill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165" fontId="6" fillId="0" borderId="27" xfId="0" applyNumberFormat="1" applyFont="1" applyBorder="1" applyAlignment="1">
      <alignment horizontal="center" vertical="top"/>
    </xf>
    <xf numFmtId="165" fontId="6" fillId="0" borderId="28" xfId="0" applyNumberFormat="1" applyFont="1" applyBorder="1" applyAlignment="1">
      <alignment horizontal="center" vertical="top"/>
    </xf>
    <xf numFmtId="165" fontId="6" fillId="0" borderId="29" xfId="0" applyNumberFormat="1" applyFont="1" applyBorder="1" applyAlignment="1">
      <alignment horizontal="center" vertical="top"/>
    </xf>
    <xf numFmtId="165" fontId="6" fillId="0" borderId="30" xfId="0" applyNumberFormat="1" applyFont="1" applyBorder="1" applyAlignment="1">
      <alignment horizontal="center" vertical="top"/>
    </xf>
    <xf numFmtId="165" fontId="6" fillId="0" borderId="31" xfId="0" applyNumberFormat="1" applyFont="1" applyBorder="1" applyAlignment="1">
      <alignment horizontal="center" vertical="top"/>
    </xf>
    <xf numFmtId="165" fontId="6" fillId="0" borderId="32" xfId="0" applyNumberFormat="1" applyFont="1" applyBorder="1" applyAlignment="1">
      <alignment horizontal="center" vertical="top"/>
    </xf>
    <xf numFmtId="165" fontId="6" fillId="0" borderId="33" xfId="0" applyNumberFormat="1" applyFont="1" applyBorder="1" applyAlignment="1">
      <alignment horizontal="center" vertical="top"/>
    </xf>
    <xf numFmtId="165" fontId="6" fillId="0" borderId="34" xfId="0" applyNumberFormat="1" applyFont="1" applyBorder="1" applyAlignment="1">
      <alignment horizontal="center" vertical="top"/>
    </xf>
    <xf numFmtId="164" fontId="6" fillId="17" borderId="26" xfId="0" applyNumberFormat="1" applyFont="1" applyFill="1" applyBorder="1" applyAlignment="1">
      <alignment horizontal="right" vertical="top"/>
    </xf>
    <xf numFmtId="165" fontId="6" fillId="0" borderId="26" xfId="0" applyNumberFormat="1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/>
    </xf>
    <xf numFmtId="20" fontId="6" fillId="0" borderId="26" xfId="0" applyNumberFormat="1" applyFont="1" applyBorder="1" applyAlignment="1">
      <alignment horizontal="right" vertical="top"/>
    </xf>
    <xf numFmtId="165" fontId="6" fillId="0" borderId="35" xfId="0" applyNumberFormat="1" applyFont="1" applyBorder="1" applyAlignment="1">
      <alignment horizontal="center" vertical="top"/>
    </xf>
    <xf numFmtId="0" fontId="6" fillId="0" borderId="26" xfId="0" applyFont="1" applyBorder="1" applyAlignment="1">
      <alignment horizontal="right" vertical="top"/>
    </xf>
    <xf numFmtId="165" fontId="6" fillId="0" borderId="25" xfId="0" applyNumberFormat="1" applyFont="1" applyBorder="1" applyAlignment="1">
      <alignment horizontal="right" vertical="top"/>
    </xf>
    <xf numFmtId="164" fontId="6" fillId="0" borderId="2" xfId="0" applyNumberFormat="1" applyFont="1" applyBorder="1" applyAlignment="1">
      <alignment horizontal="right" vertical="top"/>
    </xf>
    <xf numFmtId="20" fontId="6" fillId="0" borderId="13" xfId="0" applyNumberFormat="1" applyFont="1" applyBorder="1" applyAlignment="1">
      <alignment horizontal="right" vertical="top"/>
    </xf>
    <xf numFmtId="20" fontId="0" fillId="0" borderId="36" xfId="0" applyNumberFormat="1" applyBorder="1"/>
    <xf numFmtId="49" fontId="5" fillId="0" borderId="0" xfId="0" applyNumberFormat="1" applyFont="1" applyAlignment="1">
      <alignment horizontal="left" vertical="top"/>
    </xf>
    <xf numFmtId="0" fontId="0" fillId="0" borderId="17" xfId="0" applyBorder="1" applyAlignment="1">
      <alignment horizontal="center" vertical="center"/>
    </xf>
  </cellXfs>
  <cellStyles count="22">
    <cellStyle name="20% - akcent 1" xfId="1" xr:uid="{00000000-0005-0000-0000-000000000000}"/>
    <cellStyle name="20% - akcent 2" xfId="2" xr:uid="{00000000-0005-0000-0000-000001000000}"/>
    <cellStyle name="20% - akcent 3" xfId="3" xr:uid="{00000000-0005-0000-0000-000002000000}"/>
    <cellStyle name="20% - akcent 4" xfId="4" xr:uid="{00000000-0005-0000-0000-000003000000}"/>
    <cellStyle name="20% - akcent 5" xfId="5" xr:uid="{00000000-0005-0000-0000-000004000000}"/>
    <cellStyle name="20% - akcent 6" xfId="6" xr:uid="{00000000-0005-0000-0000-000005000000}"/>
    <cellStyle name="40% - akcent 1" xfId="7" xr:uid="{00000000-0005-0000-0000-000006000000}"/>
    <cellStyle name="40% - akcent 2" xfId="8" xr:uid="{00000000-0005-0000-0000-000007000000}"/>
    <cellStyle name="40% - akcent 3" xfId="9" xr:uid="{00000000-0005-0000-0000-000008000000}"/>
    <cellStyle name="40% - akcent 4" xfId="10" xr:uid="{00000000-0005-0000-0000-000009000000}"/>
    <cellStyle name="40% - akcent 5" xfId="11" xr:uid="{00000000-0005-0000-0000-00000A000000}"/>
    <cellStyle name="40% - akcent 6" xfId="12" xr:uid="{00000000-0005-0000-0000-00000B000000}"/>
    <cellStyle name="60% - akcent 1" xfId="13" xr:uid="{00000000-0005-0000-0000-00000C000000}"/>
    <cellStyle name="60% - akcent 2" xfId="14" xr:uid="{00000000-0005-0000-0000-00000D000000}"/>
    <cellStyle name="60% - akcent 3" xfId="15" xr:uid="{00000000-0005-0000-0000-00000E000000}"/>
    <cellStyle name="60% - akcent 4" xfId="16" xr:uid="{00000000-0005-0000-0000-00000F000000}"/>
    <cellStyle name="60% - akcent 5" xfId="17" xr:uid="{00000000-0005-0000-0000-000010000000}"/>
    <cellStyle name="60% - akcent 6" xfId="18" xr:uid="{00000000-0005-0000-0000-000011000000}"/>
    <cellStyle name="Dobre" xfId="19" xr:uid="{00000000-0005-0000-0000-000012000000}"/>
    <cellStyle name="Neutralne" xfId="20" xr:uid="{00000000-0005-0000-0000-000013000000}"/>
    <cellStyle name="Normalny" xfId="0" builtinId="0"/>
    <cellStyle name="Złe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1"/>
  <sheetViews>
    <sheetView topLeftCell="A5" zoomScale="90" zoomScaleNormal="90" workbookViewId="0">
      <selection activeCell="S21" sqref="S21"/>
    </sheetView>
  </sheetViews>
  <sheetFormatPr defaultRowHeight="13.8"/>
  <cols>
    <col min="2" max="4" width="7.8984375" customWidth="1"/>
    <col min="5" max="9" width="8.3984375" customWidth="1"/>
    <col min="10" max="10" width="5.5" customWidth="1"/>
    <col min="11" max="12" width="7.8984375" customWidth="1"/>
    <col min="13" max="13" width="6.19921875" bestFit="1" customWidth="1"/>
    <col min="14" max="14" width="5.09765625" customWidth="1"/>
    <col min="15" max="16" width="7.5" customWidth="1"/>
    <col min="17" max="17" width="7" style="1" customWidth="1"/>
    <col min="18" max="18" width="3.8984375" customWidth="1"/>
    <col min="19" max="19" width="38.8984375" customWidth="1"/>
  </cols>
  <sheetData>
    <row r="1" spans="1:21" ht="12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</row>
    <row r="2" spans="1:21" ht="12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R2" s="1"/>
    </row>
    <row r="3" spans="1:21" ht="12" customHeight="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1" ht="15" customHeight="1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1" ht="15" customHeight="1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1" ht="12" customHeight="1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1" ht="12" customHeight="1" thickBot="1">
      <c r="B7" s="4" t="s">
        <v>6</v>
      </c>
      <c r="C7" s="4"/>
      <c r="D7" s="4"/>
      <c r="E7" s="4" t="s">
        <v>6</v>
      </c>
      <c r="F7" s="4" t="s">
        <v>6</v>
      </c>
      <c r="G7" s="4" t="s">
        <v>6</v>
      </c>
      <c r="H7" s="4"/>
      <c r="I7" s="4"/>
      <c r="J7" s="5" t="s">
        <v>6</v>
      </c>
      <c r="K7" s="5" t="s">
        <v>6</v>
      </c>
      <c r="L7" s="5"/>
      <c r="M7" s="5" t="s">
        <v>6</v>
      </c>
      <c r="N7" s="5" t="s">
        <v>6</v>
      </c>
      <c r="O7" s="5" t="s">
        <v>6</v>
      </c>
      <c r="P7" s="5"/>
      <c r="Q7" s="6" t="s">
        <v>6</v>
      </c>
      <c r="R7" s="5" t="s">
        <v>6</v>
      </c>
      <c r="S7" s="4"/>
    </row>
    <row r="8" spans="1:21" ht="12" customHeight="1">
      <c r="A8" s="7" t="s">
        <v>7</v>
      </c>
      <c r="B8" s="7" t="s">
        <v>7</v>
      </c>
      <c r="C8" s="8" t="s">
        <v>7</v>
      </c>
      <c r="D8" s="8" t="s">
        <v>7</v>
      </c>
      <c r="E8" s="9" t="s">
        <v>7</v>
      </c>
      <c r="F8" s="9" t="s">
        <v>7</v>
      </c>
      <c r="G8" s="9" t="s">
        <v>7</v>
      </c>
      <c r="H8" s="9" t="s">
        <v>7</v>
      </c>
      <c r="I8" s="9" t="s">
        <v>7</v>
      </c>
      <c r="J8" s="10" t="s">
        <v>6</v>
      </c>
      <c r="K8" s="10" t="s">
        <v>6</v>
      </c>
      <c r="L8" s="10"/>
      <c r="M8" s="10" t="s">
        <v>6</v>
      </c>
      <c r="N8" s="10" t="s">
        <v>6</v>
      </c>
      <c r="O8" s="10" t="s">
        <v>6</v>
      </c>
      <c r="P8" s="10"/>
      <c r="Q8" s="11" t="s">
        <v>6</v>
      </c>
      <c r="R8" s="10" t="s">
        <v>6</v>
      </c>
      <c r="S8" s="12"/>
    </row>
    <row r="9" spans="1:21" ht="409.6" hidden="1" customHeight="1">
      <c r="A9" s="13" t="s">
        <v>8</v>
      </c>
      <c r="B9" s="13" t="s">
        <v>8</v>
      </c>
      <c r="C9" s="14"/>
      <c r="D9" s="14"/>
      <c r="E9" s="15" t="s">
        <v>8</v>
      </c>
      <c r="F9" s="15" t="s">
        <v>8</v>
      </c>
      <c r="G9" s="15" t="s">
        <v>8</v>
      </c>
      <c r="H9" s="15"/>
      <c r="I9" s="15"/>
      <c r="J9" s="16" t="s">
        <v>6</v>
      </c>
      <c r="K9" s="16" t="s">
        <v>6</v>
      </c>
      <c r="L9" s="16"/>
      <c r="M9" s="16" t="s">
        <v>6</v>
      </c>
      <c r="N9" s="16" t="s">
        <v>6</v>
      </c>
      <c r="O9" s="16" t="s">
        <v>6</v>
      </c>
      <c r="P9" s="16"/>
      <c r="Q9" s="17" t="s">
        <v>6</v>
      </c>
      <c r="R9" s="16" t="s">
        <v>6</v>
      </c>
      <c r="S9" s="18" t="s">
        <v>9</v>
      </c>
    </row>
    <row r="10" spans="1:21" ht="409.6" hidden="1" customHeight="1">
      <c r="A10" s="19">
        <v>229</v>
      </c>
      <c r="B10" s="19">
        <v>229</v>
      </c>
      <c r="C10" s="20"/>
      <c r="D10" s="20"/>
      <c r="E10" s="21">
        <v>229</v>
      </c>
      <c r="F10" s="21">
        <v>229</v>
      </c>
      <c r="G10" s="21">
        <v>229</v>
      </c>
      <c r="H10" s="21"/>
      <c r="I10" s="21"/>
      <c r="J10" s="16" t="s">
        <v>6</v>
      </c>
      <c r="K10" s="16" t="s">
        <v>6</v>
      </c>
      <c r="L10" s="16"/>
      <c r="M10" s="16" t="s">
        <v>6</v>
      </c>
      <c r="N10" s="16" t="s">
        <v>6</v>
      </c>
      <c r="O10" s="16" t="s">
        <v>6</v>
      </c>
      <c r="P10" s="16"/>
      <c r="Q10" s="17" t="s">
        <v>6</v>
      </c>
      <c r="R10" s="16" t="s">
        <v>6</v>
      </c>
      <c r="S10" s="18" t="s">
        <v>10</v>
      </c>
    </row>
    <row r="11" spans="1:21" ht="409.6" hidden="1" customHeight="1">
      <c r="A11" s="19">
        <v>0</v>
      </c>
      <c r="B11" s="19">
        <v>0</v>
      </c>
      <c r="C11" s="20"/>
      <c r="D11" s="20"/>
      <c r="E11" s="21">
        <v>0</v>
      </c>
      <c r="F11" s="21">
        <v>0</v>
      </c>
      <c r="G11" s="21">
        <v>0</v>
      </c>
      <c r="H11" s="21"/>
      <c r="I11" s="21"/>
      <c r="J11" s="16" t="s">
        <v>6</v>
      </c>
      <c r="K11" s="16" t="s">
        <v>6</v>
      </c>
      <c r="L11" s="16"/>
      <c r="M11" s="16" t="s">
        <v>6</v>
      </c>
      <c r="N11" s="16" t="s">
        <v>6</v>
      </c>
      <c r="O11" s="16" t="s">
        <v>6</v>
      </c>
      <c r="P11" s="16"/>
      <c r="Q11" s="17" t="s">
        <v>6</v>
      </c>
      <c r="R11" s="16" t="s">
        <v>6</v>
      </c>
      <c r="S11" s="18" t="s">
        <v>11</v>
      </c>
    </row>
    <row r="12" spans="1:21" ht="33" customHeight="1" thickBot="1">
      <c r="A12" s="22">
        <v>1167</v>
      </c>
      <c r="B12" s="22">
        <v>210</v>
      </c>
      <c r="C12" s="23">
        <v>254</v>
      </c>
      <c r="D12" s="23">
        <v>211</v>
      </c>
      <c r="E12" s="24">
        <v>209</v>
      </c>
      <c r="F12" s="24">
        <v>208</v>
      </c>
      <c r="G12" s="24">
        <v>207</v>
      </c>
      <c r="H12" s="24">
        <v>1245</v>
      </c>
      <c r="I12" s="24">
        <v>1032</v>
      </c>
      <c r="J12" s="25" t="s">
        <v>12</v>
      </c>
      <c r="K12" s="25" t="s">
        <v>13</v>
      </c>
      <c r="L12" s="100" t="s">
        <v>68</v>
      </c>
      <c r="M12" s="126" t="s">
        <v>14</v>
      </c>
      <c r="N12" s="25" t="s">
        <v>15</v>
      </c>
      <c r="O12" s="25" t="s">
        <v>16</v>
      </c>
      <c r="P12" s="101" t="s">
        <v>65</v>
      </c>
      <c r="Q12" s="26" t="s">
        <v>17</v>
      </c>
      <c r="R12" s="27" t="s">
        <v>18</v>
      </c>
      <c r="S12" s="28" t="s">
        <v>19</v>
      </c>
    </row>
    <row r="13" spans="1:21" ht="12" customHeight="1" thickBot="1">
      <c r="A13" s="7"/>
      <c r="B13" s="7" t="s">
        <v>20</v>
      </c>
      <c r="C13" s="29">
        <v>0.59027777777777779</v>
      </c>
      <c r="D13" s="29">
        <v>0.72916666666666663</v>
      </c>
      <c r="E13" s="9" t="s">
        <v>21</v>
      </c>
      <c r="F13" s="9" t="s">
        <v>22</v>
      </c>
      <c r="G13" s="9" t="s">
        <v>23</v>
      </c>
      <c r="H13" s="9"/>
      <c r="I13" s="9"/>
      <c r="J13" s="30">
        <v>0</v>
      </c>
      <c r="K13" s="31" t="str">
        <f>IF(N13&gt;2.9,N13/M14/24,"-")</f>
        <v>-</v>
      </c>
      <c r="L13" s="127">
        <f>M13</f>
        <v>0</v>
      </c>
      <c r="M13" s="130">
        <v>0</v>
      </c>
      <c r="N13" s="128">
        <v>0</v>
      </c>
      <c r="O13" s="33" t="s">
        <v>24</v>
      </c>
      <c r="P13" s="33"/>
      <c r="Q13" s="34"/>
      <c r="R13" s="35">
        <v>1</v>
      </c>
      <c r="S13" s="36" t="s">
        <v>25</v>
      </c>
      <c r="U13" s="37"/>
    </row>
    <row r="14" spans="1:21" ht="12" customHeight="1" thickBot="1">
      <c r="A14" s="38"/>
      <c r="B14" s="38">
        <v>0.625</v>
      </c>
      <c r="C14" s="39">
        <v>0.59375</v>
      </c>
      <c r="D14" s="39">
        <v>0.73263888888888884</v>
      </c>
      <c r="E14" s="39">
        <v>0.50694444444444442</v>
      </c>
      <c r="F14" s="39">
        <v>0.41666666666666669</v>
      </c>
      <c r="G14" s="39">
        <v>0.36805555555555558</v>
      </c>
      <c r="H14" s="39"/>
      <c r="I14" s="39"/>
      <c r="J14" s="40">
        <f t="shared" ref="J14:J20" si="0">SUM(J13+N14)</f>
        <v>3.8</v>
      </c>
      <c r="K14" s="31">
        <f>IF(N14&gt;2.9,N14/M14/24,"-")</f>
        <v>45.6</v>
      </c>
      <c r="L14" s="109">
        <f>L13+M14</f>
        <v>3.472222222222222E-3</v>
      </c>
      <c r="M14" s="129">
        <v>3.472222222222222E-3</v>
      </c>
      <c r="N14" s="42">
        <v>3.8</v>
      </c>
      <c r="O14" s="43" t="s">
        <v>26</v>
      </c>
      <c r="P14" s="43"/>
      <c r="Q14" s="44"/>
      <c r="R14" s="45">
        <f t="shared" ref="R14:R39" si="1">SUM(R13+1)</f>
        <v>2</v>
      </c>
      <c r="S14" s="46" t="s">
        <v>93</v>
      </c>
      <c r="U14" s="37"/>
    </row>
    <row r="15" spans="1:21" ht="12" customHeight="1" thickBot="1">
      <c r="A15" s="38"/>
      <c r="B15" s="38">
        <f t="shared" ref="B15:B39" si="2">B14+M15</f>
        <v>0.62708333333333333</v>
      </c>
      <c r="C15" s="39">
        <v>0.59583333333333333</v>
      </c>
      <c r="D15" s="39">
        <v>0.73472222222222217</v>
      </c>
      <c r="E15" s="39">
        <f t="shared" ref="E15:E39" si="3">E14+M15</f>
        <v>0.50902777777777775</v>
      </c>
      <c r="F15" s="39">
        <f t="shared" ref="F15:F39" si="4">F14+M15</f>
        <v>0.41875000000000001</v>
      </c>
      <c r="G15" s="39">
        <f t="shared" ref="G15:G39" si="5">G14+M15</f>
        <v>0.37013888888888891</v>
      </c>
      <c r="H15" s="39"/>
      <c r="I15" s="39"/>
      <c r="J15" s="40">
        <f t="shared" si="0"/>
        <v>6.4</v>
      </c>
      <c r="K15" s="31" t="str">
        <f t="shared" ref="K15:K39" si="6">IF(N15&gt;2.9,N15/M15/24,"-")</f>
        <v>-</v>
      </c>
      <c r="L15" s="109">
        <f t="shared" ref="L15:L39" si="7">L14+M15</f>
        <v>5.5555555555555549E-3</v>
      </c>
      <c r="M15" s="41">
        <v>2.0833333333333333E-3</v>
      </c>
      <c r="N15" s="40">
        <v>2.6</v>
      </c>
      <c r="O15" s="43" t="s">
        <v>26</v>
      </c>
      <c r="P15" s="43"/>
      <c r="Q15" s="44"/>
      <c r="R15" s="45">
        <f t="shared" si="1"/>
        <v>3</v>
      </c>
      <c r="S15" s="46" t="s">
        <v>94</v>
      </c>
      <c r="U15" s="37"/>
    </row>
    <row r="16" spans="1:21" ht="12" customHeight="1" thickBot="1">
      <c r="A16" s="38"/>
      <c r="B16" s="38">
        <f t="shared" si="2"/>
        <v>0.62986111111111109</v>
      </c>
      <c r="C16" s="48">
        <v>0.59861111111111109</v>
      </c>
      <c r="D16" s="39">
        <v>0.73750000000000004</v>
      </c>
      <c r="E16" s="39">
        <f t="shared" si="3"/>
        <v>0.51180555555555551</v>
      </c>
      <c r="F16" s="39">
        <f t="shared" si="4"/>
        <v>0.42152777777777778</v>
      </c>
      <c r="G16" s="39">
        <f t="shared" si="5"/>
        <v>0.37291666666666667</v>
      </c>
      <c r="H16" s="39"/>
      <c r="I16" s="39"/>
      <c r="J16" s="49">
        <f t="shared" si="0"/>
        <v>9.6999999999999993</v>
      </c>
      <c r="K16" s="31">
        <f t="shared" si="6"/>
        <v>49.5</v>
      </c>
      <c r="L16" s="109">
        <f t="shared" si="7"/>
        <v>8.3333333333333332E-3</v>
      </c>
      <c r="M16" s="47" t="s">
        <v>27</v>
      </c>
      <c r="N16" s="49">
        <v>3.3</v>
      </c>
      <c r="O16" s="50" t="s">
        <v>29</v>
      </c>
      <c r="P16" s="50"/>
      <c r="Q16" s="51" t="s">
        <v>30</v>
      </c>
      <c r="R16" s="52">
        <f t="shared" si="1"/>
        <v>4</v>
      </c>
      <c r="S16" s="53" t="s">
        <v>95</v>
      </c>
      <c r="U16" s="37"/>
    </row>
    <row r="17" spans="1:21" ht="12" customHeight="1" thickBot="1">
      <c r="A17" s="38"/>
      <c r="B17" s="38">
        <f t="shared" si="2"/>
        <v>0.63402777777777775</v>
      </c>
      <c r="C17" s="48">
        <v>0.60277777777777775</v>
      </c>
      <c r="D17" s="39">
        <v>0.7416666666666667</v>
      </c>
      <c r="E17" s="39">
        <f t="shared" si="3"/>
        <v>0.51597222222222217</v>
      </c>
      <c r="F17" s="39">
        <f t="shared" si="4"/>
        <v>0.42569444444444443</v>
      </c>
      <c r="G17" s="39">
        <f t="shared" si="5"/>
        <v>0.37708333333333333</v>
      </c>
      <c r="H17" s="39"/>
      <c r="I17" s="39"/>
      <c r="J17" s="49">
        <f t="shared" si="0"/>
        <v>15.1</v>
      </c>
      <c r="K17" s="31">
        <f t="shared" si="6"/>
        <v>54</v>
      </c>
      <c r="L17" s="109">
        <f t="shared" si="7"/>
        <v>1.2500000000000001E-2</v>
      </c>
      <c r="M17" s="50" t="s">
        <v>28</v>
      </c>
      <c r="N17" s="49">
        <v>5.4</v>
      </c>
      <c r="O17" s="54" t="s">
        <v>24</v>
      </c>
      <c r="P17" s="54"/>
      <c r="Q17" s="51"/>
      <c r="R17" s="52">
        <f t="shared" si="1"/>
        <v>5</v>
      </c>
      <c r="S17" s="55" t="s">
        <v>96</v>
      </c>
      <c r="U17" s="37"/>
    </row>
    <row r="18" spans="1:21" ht="12" customHeight="1" thickBot="1">
      <c r="A18" s="38"/>
      <c r="B18" s="38">
        <f t="shared" si="2"/>
        <v>0.63680555555555551</v>
      </c>
      <c r="C18" s="48">
        <v>0.60486111111111107</v>
      </c>
      <c r="D18" s="39">
        <v>0.74375000000000002</v>
      </c>
      <c r="E18" s="39">
        <f t="shared" si="3"/>
        <v>0.51874999999999993</v>
      </c>
      <c r="F18" s="39">
        <f t="shared" si="4"/>
        <v>0.4284722222222222</v>
      </c>
      <c r="G18" s="39">
        <f t="shared" si="5"/>
        <v>0.37986111111111109</v>
      </c>
      <c r="H18" s="39"/>
      <c r="I18" s="39"/>
      <c r="J18" s="49">
        <f t="shared" si="0"/>
        <v>17.8</v>
      </c>
      <c r="K18" s="31" t="str">
        <f t="shared" si="6"/>
        <v>-</v>
      </c>
      <c r="L18" s="109">
        <f t="shared" si="7"/>
        <v>1.5277777777777779E-2</v>
      </c>
      <c r="M18" s="56">
        <v>2.7777777777777779E-3</v>
      </c>
      <c r="N18" s="49">
        <v>2.7</v>
      </c>
      <c r="O18" s="50" t="s">
        <v>29</v>
      </c>
      <c r="P18" s="50"/>
      <c r="Q18" s="51" t="s">
        <v>32</v>
      </c>
      <c r="R18" s="52">
        <f t="shared" si="1"/>
        <v>6</v>
      </c>
      <c r="S18" s="55" t="s">
        <v>33</v>
      </c>
      <c r="U18" s="37"/>
    </row>
    <row r="19" spans="1:21" ht="12" customHeight="1" thickBot="1">
      <c r="A19" s="57"/>
      <c r="B19" s="57">
        <f t="shared" si="2"/>
        <v>0.63749999999999996</v>
      </c>
      <c r="C19" s="48">
        <v>0.60555555555555551</v>
      </c>
      <c r="D19" s="48">
        <v>0.74444444444444446</v>
      </c>
      <c r="E19" s="48">
        <f t="shared" si="3"/>
        <v>0.51944444444444438</v>
      </c>
      <c r="F19" s="48">
        <f t="shared" si="4"/>
        <v>0.42916666666666664</v>
      </c>
      <c r="G19" s="48">
        <f t="shared" si="5"/>
        <v>0.38055555555555554</v>
      </c>
      <c r="H19" s="48"/>
      <c r="I19" s="48"/>
      <c r="J19" s="49">
        <f t="shared" si="0"/>
        <v>18.3</v>
      </c>
      <c r="K19" s="31" t="str">
        <f t="shared" si="6"/>
        <v>-</v>
      </c>
      <c r="L19" s="109">
        <f t="shared" si="7"/>
        <v>1.5972222222222224E-2</v>
      </c>
      <c r="M19" s="56">
        <v>6.9444444444444447E-4</v>
      </c>
      <c r="N19" s="49">
        <v>0.5</v>
      </c>
      <c r="O19" s="50" t="s">
        <v>29</v>
      </c>
      <c r="P19" s="50"/>
      <c r="Q19" s="51" t="s">
        <v>30</v>
      </c>
      <c r="R19" s="52">
        <f t="shared" si="1"/>
        <v>7</v>
      </c>
      <c r="S19" s="55" t="s">
        <v>34</v>
      </c>
      <c r="U19" s="37"/>
    </row>
    <row r="20" spans="1:21" ht="12" customHeight="1" thickBot="1">
      <c r="A20" s="57"/>
      <c r="B20" s="57">
        <f t="shared" si="2"/>
        <v>0.63888888888888884</v>
      </c>
      <c r="C20" s="48">
        <v>0.6069444444444444</v>
      </c>
      <c r="D20" s="48">
        <v>0.74583333333333324</v>
      </c>
      <c r="E20" s="48">
        <f t="shared" si="3"/>
        <v>0.52083333333333326</v>
      </c>
      <c r="F20" s="48">
        <f t="shared" si="4"/>
        <v>0.43055555555555552</v>
      </c>
      <c r="G20" s="48">
        <f t="shared" si="5"/>
        <v>0.38194444444444442</v>
      </c>
      <c r="H20" s="48"/>
      <c r="I20" s="48"/>
      <c r="J20" s="49">
        <f t="shared" si="0"/>
        <v>19.100000000000001</v>
      </c>
      <c r="K20" s="31" t="str">
        <f t="shared" si="6"/>
        <v>-</v>
      </c>
      <c r="L20" s="109">
        <f t="shared" si="7"/>
        <v>1.7361111111111112E-2</v>
      </c>
      <c r="M20" s="56">
        <v>1.3888888888888889E-3</v>
      </c>
      <c r="N20" s="49">
        <v>0.8</v>
      </c>
      <c r="O20" s="54" t="s">
        <v>35</v>
      </c>
      <c r="P20" s="54"/>
      <c r="Q20" s="51" t="s">
        <v>6</v>
      </c>
      <c r="R20" s="52">
        <f t="shared" si="1"/>
        <v>8</v>
      </c>
      <c r="S20" s="55" t="s">
        <v>97</v>
      </c>
      <c r="U20" s="58"/>
    </row>
    <row r="21" spans="1:21" ht="12" customHeight="1" thickBot="1">
      <c r="A21" s="38">
        <v>0.71527777777777779</v>
      </c>
      <c r="B21" s="38">
        <f t="shared" si="2"/>
        <v>0.63888888888888884</v>
      </c>
      <c r="C21" s="39"/>
      <c r="D21" s="39"/>
      <c r="E21" s="48">
        <f t="shared" si="3"/>
        <v>0.52083333333333326</v>
      </c>
      <c r="F21" s="48">
        <f t="shared" si="4"/>
        <v>0.43055555555555552</v>
      </c>
      <c r="G21" s="48">
        <f t="shared" si="5"/>
        <v>0.38194444444444442</v>
      </c>
      <c r="H21" s="48">
        <v>0.33333333333333331</v>
      </c>
      <c r="I21" s="48">
        <v>0.23958333333333334</v>
      </c>
      <c r="J21" s="49">
        <v>19.100000000000001</v>
      </c>
      <c r="K21" s="31" t="str">
        <f t="shared" si="6"/>
        <v>-</v>
      </c>
      <c r="L21" s="109">
        <f t="shared" si="7"/>
        <v>1.7361111111111112E-2</v>
      </c>
      <c r="M21" s="56">
        <v>0</v>
      </c>
      <c r="N21" s="50">
        <v>0</v>
      </c>
      <c r="O21" s="54" t="s">
        <v>35</v>
      </c>
      <c r="P21" s="54"/>
      <c r="Q21" s="51"/>
      <c r="R21" s="52">
        <f t="shared" si="1"/>
        <v>9</v>
      </c>
      <c r="S21" s="55" t="s">
        <v>97</v>
      </c>
      <c r="U21" s="37"/>
    </row>
    <row r="22" spans="1:21" ht="12" customHeight="1" thickBot="1">
      <c r="A22" s="38">
        <f t="shared" ref="A22:A39" si="8">A21+M22</f>
        <v>0.71875</v>
      </c>
      <c r="B22" s="38">
        <f t="shared" si="2"/>
        <v>0.64236111111111105</v>
      </c>
      <c r="C22" s="39"/>
      <c r="D22" s="39"/>
      <c r="E22" s="48">
        <f t="shared" si="3"/>
        <v>0.52430555555555547</v>
      </c>
      <c r="F22" s="48">
        <f t="shared" si="4"/>
        <v>0.43402777777777773</v>
      </c>
      <c r="G22" s="48">
        <f t="shared" si="5"/>
        <v>0.38541666666666663</v>
      </c>
      <c r="H22" s="48">
        <v>0.33680555555555558</v>
      </c>
      <c r="I22" s="48">
        <v>0.24305555555555555</v>
      </c>
      <c r="J22" s="49">
        <f t="shared" ref="J22:J39" si="9">SUM(J21+N22)</f>
        <v>22.400000000000002</v>
      </c>
      <c r="K22" s="31">
        <f t="shared" si="6"/>
        <v>39.6</v>
      </c>
      <c r="L22" s="109">
        <f t="shared" si="7"/>
        <v>2.0833333333333336E-2</v>
      </c>
      <c r="M22" s="56">
        <v>3.472222222222222E-3</v>
      </c>
      <c r="N22" s="49">
        <v>3.3</v>
      </c>
      <c r="O22" s="54" t="s">
        <v>37</v>
      </c>
      <c r="P22" s="102">
        <v>707</v>
      </c>
      <c r="Q22" s="51" t="s">
        <v>69</v>
      </c>
      <c r="R22" s="52">
        <f t="shared" si="1"/>
        <v>10</v>
      </c>
      <c r="S22" s="53" t="s">
        <v>85</v>
      </c>
      <c r="U22" s="37"/>
    </row>
    <row r="23" spans="1:21" ht="12" customHeight="1" thickBot="1">
      <c r="A23" s="38">
        <f t="shared" si="8"/>
        <v>0.72013888888888888</v>
      </c>
      <c r="B23" s="38">
        <f t="shared" si="2"/>
        <v>0.64374999999999993</v>
      </c>
      <c r="C23" s="39"/>
      <c r="D23" s="39"/>
      <c r="E23" s="48">
        <f t="shared" si="3"/>
        <v>0.52569444444444435</v>
      </c>
      <c r="F23" s="48">
        <f t="shared" si="4"/>
        <v>0.43541666666666662</v>
      </c>
      <c r="G23" s="48">
        <f t="shared" si="5"/>
        <v>0.38680555555555551</v>
      </c>
      <c r="H23" s="48">
        <v>0.33819444444444446</v>
      </c>
      <c r="I23" s="48">
        <v>0.24444444444444446</v>
      </c>
      <c r="J23" s="49">
        <f t="shared" si="9"/>
        <v>23.6</v>
      </c>
      <c r="K23" s="31" t="str">
        <f t="shared" si="6"/>
        <v>-</v>
      </c>
      <c r="L23" s="109">
        <f t="shared" si="7"/>
        <v>2.2222222222222223E-2</v>
      </c>
      <c r="M23" s="50" t="s">
        <v>36</v>
      </c>
      <c r="N23" s="59">
        <v>1.2</v>
      </c>
      <c r="O23" s="50" t="s">
        <v>37</v>
      </c>
      <c r="P23" s="102">
        <v>707</v>
      </c>
      <c r="Q23" s="51" t="s">
        <v>70</v>
      </c>
      <c r="R23" s="52">
        <f t="shared" si="1"/>
        <v>11</v>
      </c>
      <c r="S23" s="53" t="s">
        <v>92</v>
      </c>
      <c r="U23" s="37"/>
    </row>
    <row r="24" spans="1:21" ht="12" customHeight="1" thickBot="1">
      <c r="A24" s="38">
        <f t="shared" si="8"/>
        <v>0.72152777777777777</v>
      </c>
      <c r="B24" s="38">
        <f t="shared" si="2"/>
        <v>0.64513888888888882</v>
      </c>
      <c r="C24" s="39"/>
      <c r="D24" s="39"/>
      <c r="E24" s="48">
        <f t="shared" si="3"/>
        <v>0.52708333333333324</v>
      </c>
      <c r="F24" s="48">
        <f t="shared" si="4"/>
        <v>0.4368055555555555</v>
      </c>
      <c r="G24" s="48">
        <f t="shared" si="5"/>
        <v>0.3881944444444444</v>
      </c>
      <c r="H24" s="48">
        <v>0.33958333333333335</v>
      </c>
      <c r="I24" s="48">
        <v>0.24583333333333335</v>
      </c>
      <c r="J24" s="49">
        <f t="shared" si="9"/>
        <v>25.3</v>
      </c>
      <c r="K24" s="31" t="str">
        <f t="shared" si="6"/>
        <v>-</v>
      </c>
      <c r="L24" s="109">
        <f t="shared" si="7"/>
        <v>2.361111111111111E-2</v>
      </c>
      <c r="M24" s="50" t="s">
        <v>36</v>
      </c>
      <c r="N24" s="49">
        <v>1.7</v>
      </c>
      <c r="O24" s="50" t="s">
        <v>37</v>
      </c>
      <c r="P24" s="102">
        <v>707</v>
      </c>
      <c r="Q24" s="51" t="s">
        <v>71</v>
      </c>
      <c r="R24" s="52">
        <f t="shared" si="1"/>
        <v>12</v>
      </c>
      <c r="S24" s="53" t="s">
        <v>86</v>
      </c>
      <c r="U24" s="37"/>
    </row>
    <row r="25" spans="1:21" ht="12" customHeight="1" thickBot="1">
      <c r="A25" s="38">
        <f t="shared" si="8"/>
        <v>0.72291666666666665</v>
      </c>
      <c r="B25" s="38">
        <f t="shared" si="2"/>
        <v>0.6465277777777777</v>
      </c>
      <c r="C25" s="39"/>
      <c r="D25" s="39"/>
      <c r="E25" s="48">
        <f t="shared" si="3"/>
        <v>0.52847222222222212</v>
      </c>
      <c r="F25" s="48">
        <f t="shared" si="4"/>
        <v>0.43819444444444439</v>
      </c>
      <c r="G25" s="48">
        <f t="shared" si="5"/>
        <v>0.38958333333333328</v>
      </c>
      <c r="H25" s="48">
        <v>0.34097222222222223</v>
      </c>
      <c r="I25" s="48">
        <v>0.24722222222222223</v>
      </c>
      <c r="J25" s="49">
        <f t="shared" si="9"/>
        <v>26.5</v>
      </c>
      <c r="K25" s="31" t="str">
        <f t="shared" si="6"/>
        <v>-</v>
      </c>
      <c r="L25" s="109">
        <f t="shared" si="7"/>
        <v>2.4999999999999998E-2</v>
      </c>
      <c r="M25" s="50" t="s">
        <v>36</v>
      </c>
      <c r="N25" s="49">
        <v>1.2</v>
      </c>
      <c r="O25" s="50" t="s">
        <v>44</v>
      </c>
      <c r="P25" s="50"/>
      <c r="Q25" s="51"/>
      <c r="R25" s="52">
        <f t="shared" si="1"/>
        <v>13</v>
      </c>
      <c r="S25" s="53" t="s">
        <v>98</v>
      </c>
      <c r="U25" s="37"/>
    </row>
    <row r="26" spans="1:21" ht="12" customHeight="1" thickBot="1">
      <c r="A26" s="38">
        <f t="shared" si="8"/>
        <v>0.72499999999999998</v>
      </c>
      <c r="B26" s="38">
        <f t="shared" si="2"/>
        <v>0.64861111111111103</v>
      </c>
      <c r="C26" s="39"/>
      <c r="D26" s="39"/>
      <c r="E26" s="48">
        <f t="shared" si="3"/>
        <v>0.53055555555555545</v>
      </c>
      <c r="F26" s="48">
        <f t="shared" si="4"/>
        <v>0.44027777777777771</v>
      </c>
      <c r="G26" s="48">
        <f t="shared" si="5"/>
        <v>0.39166666666666661</v>
      </c>
      <c r="H26" s="48">
        <v>0.3430555555555555</v>
      </c>
      <c r="I26" s="48">
        <v>0.24930555555555556</v>
      </c>
      <c r="J26" s="49">
        <f t="shared" si="9"/>
        <v>28.2</v>
      </c>
      <c r="K26" s="31" t="str">
        <f t="shared" si="6"/>
        <v>-</v>
      </c>
      <c r="L26" s="109">
        <f t="shared" si="7"/>
        <v>2.7083333333333331E-2</v>
      </c>
      <c r="M26" s="50" t="s">
        <v>31</v>
      </c>
      <c r="N26" s="49">
        <v>1.7</v>
      </c>
      <c r="O26" s="50" t="s">
        <v>37</v>
      </c>
      <c r="P26" s="103">
        <v>707</v>
      </c>
      <c r="Q26" s="51" t="s">
        <v>87</v>
      </c>
      <c r="R26" s="52">
        <f t="shared" si="1"/>
        <v>14</v>
      </c>
      <c r="S26" s="53" t="s">
        <v>99</v>
      </c>
      <c r="U26" s="37"/>
    </row>
    <row r="27" spans="1:21" ht="12" customHeight="1" thickBot="1">
      <c r="A27" s="38">
        <f t="shared" si="8"/>
        <v>0.72638888888888886</v>
      </c>
      <c r="B27" s="38">
        <f t="shared" si="2"/>
        <v>0.64999999999999991</v>
      </c>
      <c r="C27" s="39"/>
      <c r="D27" s="39"/>
      <c r="E27" s="48">
        <f t="shared" si="3"/>
        <v>0.53194444444444433</v>
      </c>
      <c r="F27" s="48">
        <f t="shared" si="4"/>
        <v>0.4416666666666666</v>
      </c>
      <c r="G27" s="48">
        <f t="shared" si="5"/>
        <v>0.39305555555555549</v>
      </c>
      <c r="H27" s="48">
        <v>0.3444444444444445</v>
      </c>
      <c r="I27" s="48">
        <v>0.25069444444444444</v>
      </c>
      <c r="J27" s="49">
        <f t="shared" si="9"/>
        <v>29.4</v>
      </c>
      <c r="K27" s="31" t="str">
        <f t="shared" si="6"/>
        <v>-</v>
      </c>
      <c r="L27" s="109">
        <f t="shared" si="7"/>
        <v>2.8472222222222218E-2</v>
      </c>
      <c r="M27" s="50" t="s">
        <v>36</v>
      </c>
      <c r="N27" s="49">
        <v>1.2</v>
      </c>
      <c r="O27" s="54" t="s">
        <v>37</v>
      </c>
      <c r="P27" s="102">
        <v>707</v>
      </c>
      <c r="Q27" s="51" t="s">
        <v>72</v>
      </c>
      <c r="R27" s="52">
        <f t="shared" si="1"/>
        <v>15</v>
      </c>
      <c r="S27" s="53" t="s">
        <v>100</v>
      </c>
      <c r="U27" s="37"/>
    </row>
    <row r="28" spans="1:21" ht="12" customHeight="1" thickBot="1">
      <c r="A28" s="38">
        <f t="shared" si="8"/>
        <v>0.72777777777777775</v>
      </c>
      <c r="B28" s="38">
        <f t="shared" si="2"/>
        <v>0.6513888888888888</v>
      </c>
      <c r="C28" s="39"/>
      <c r="D28" s="39"/>
      <c r="E28" s="48">
        <f t="shared" si="3"/>
        <v>0.53333333333333321</v>
      </c>
      <c r="F28" s="48">
        <f t="shared" si="4"/>
        <v>0.44305555555555548</v>
      </c>
      <c r="G28" s="48">
        <f t="shared" si="5"/>
        <v>0.39444444444444438</v>
      </c>
      <c r="H28" s="48">
        <v>0.34583333333333338</v>
      </c>
      <c r="I28" s="48">
        <v>0.25208333333333333</v>
      </c>
      <c r="J28" s="49">
        <f t="shared" si="9"/>
        <v>30.9</v>
      </c>
      <c r="K28" s="31" t="str">
        <f t="shared" si="6"/>
        <v>-</v>
      </c>
      <c r="L28" s="109">
        <f t="shared" si="7"/>
        <v>2.9861111111111106E-2</v>
      </c>
      <c r="M28" s="50" t="s">
        <v>36</v>
      </c>
      <c r="N28" s="49">
        <v>1.5</v>
      </c>
      <c r="O28" s="50" t="s">
        <v>29</v>
      </c>
      <c r="P28" s="50"/>
      <c r="Q28" s="51"/>
      <c r="R28" s="52">
        <f t="shared" si="1"/>
        <v>16</v>
      </c>
      <c r="S28" s="55" t="s">
        <v>38</v>
      </c>
      <c r="U28" s="37"/>
    </row>
    <row r="29" spans="1:21" ht="12" customHeight="1" thickBot="1">
      <c r="A29" s="38">
        <f t="shared" si="8"/>
        <v>0.72916666666666663</v>
      </c>
      <c r="B29" s="38">
        <f t="shared" si="2"/>
        <v>0.65277777777777768</v>
      </c>
      <c r="C29" s="39"/>
      <c r="D29" s="39"/>
      <c r="E29" s="48">
        <f t="shared" si="3"/>
        <v>0.5347222222222221</v>
      </c>
      <c r="F29" s="48">
        <f t="shared" si="4"/>
        <v>0.44444444444444436</v>
      </c>
      <c r="G29" s="48">
        <f t="shared" si="5"/>
        <v>0.39583333333333326</v>
      </c>
      <c r="H29" s="48">
        <v>0.34722222222222227</v>
      </c>
      <c r="I29" s="48">
        <v>0.25347222222222221</v>
      </c>
      <c r="J29" s="49">
        <f t="shared" si="9"/>
        <v>32.1</v>
      </c>
      <c r="K29" s="31" t="str">
        <f t="shared" si="6"/>
        <v>-</v>
      </c>
      <c r="L29" s="109">
        <f t="shared" si="7"/>
        <v>3.1249999999999993E-2</v>
      </c>
      <c r="M29" s="50" t="s">
        <v>36</v>
      </c>
      <c r="N29" s="49">
        <v>1.2</v>
      </c>
      <c r="O29" s="54" t="s">
        <v>29</v>
      </c>
      <c r="P29" s="54"/>
      <c r="Q29" s="51"/>
      <c r="R29" s="52">
        <f t="shared" si="1"/>
        <v>17</v>
      </c>
      <c r="S29" s="55" t="s">
        <v>39</v>
      </c>
      <c r="U29" s="37"/>
    </row>
    <row r="30" spans="1:21" ht="12" customHeight="1" thickBot="1">
      <c r="A30" s="38">
        <f t="shared" si="8"/>
        <v>0.73124999999999996</v>
      </c>
      <c r="B30" s="38">
        <f t="shared" si="2"/>
        <v>0.65486111111111101</v>
      </c>
      <c r="C30" s="39"/>
      <c r="D30" s="39"/>
      <c r="E30" s="48">
        <f t="shared" si="3"/>
        <v>0.53680555555555542</v>
      </c>
      <c r="F30" s="48">
        <f t="shared" si="4"/>
        <v>0.44652777777777769</v>
      </c>
      <c r="G30" s="48">
        <f t="shared" si="5"/>
        <v>0.39791666666666659</v>
      </c>
      <c r="H30" s="48">
        <v>0.34930555555555554</v>
      </c>
      <c r="I30" s="48">
        <v>0.25555555555555559</v>
      </c>
      <c r="J30" s="49">
        <f t="shared" si="9"/>
        <v>33.9</v>
      </c>
      <c r="K30" s="31" t="str">
        <f t="shared" si="6"/>
        <v>-</v>
      </c>
      <c r="L30" s="109">
        <f t="shared" si="7"/>
        <v>3.3333333333333326E-2</v>
      </c>
      <c r="M30" s="50" t="s">
        <v>31</v>
      </c>
      <c r="N30" s="49">
        <v>1.8</v>
      </c>
      <c r="O30" s="50" t="s">
        <v>29</v>
      </c>
      <c r="P30" s="50"/>
      <c r="Q30" s="51"/>
      <c r="R30" s="52">
        <f t="shared" si="1"/>
        <v>18</v>
      </c>
      <c r="S30" s="55" t="s">
        <v>101</v>
      </c>
      <c r="U30" s="37"/>
    </row>
    <row r="31" spans="1:21" ht="12" customHeight="1" thickBot="1">
      <c r="A31" s="38">
        <f t="shared" si="8"/>
        <v>0.73263888888888884</v>
      </c>
      <c r="B31" s="38">
        <f t="shared" si="2"/>
        <v>0.65624999999999989</v>
      </c>
      <c r="C31" s="39"/>
      <c r="D31" s="39"/>
      <c r="E31" s="48">
        <f t="shared" si="3"/>
        <v>0.53819444444444431</v>
      </c>
      <c r="F31" s="48">
        <f t="shared" si="4"/>
        <v>0.44791666666666657</v>
      </c>
      <c r="G31" s="48">
        <f t="shared" si="5"/>
        <v>0.39930555555555547</v>
      </c>
      <c r="H31" s="48">
        <v>0.35069444444444442</v>
      </c>
      <c r="I31" s="48">
        <v>0.25694444444444448</v>
      </c>
      <c r="J31" s="49">
        <f t="shared" si="9"/>
        <v>35.1</v>
      </c>
      <c r="K31" s="31" t="str">
        <f t="shared" si="6"/>
        <v>-</v>
      </c>
      <c r="L31" s="109">
        <f t="shared" si="7"/>
        <v>3.4722222222222217E-2</v>
      </c>
      <c r="M31" s="50" t="s">
        <v>36</v>
      </c>
      <c r="N31" s="49">
        <v>1.2</v>
      </c>
      <c r="O31" s="50" t="s">
        <v>29</v>
      </c>
      <c r="P31" s="50"/>
      <c r="Q31" s="51"/>
      <c r="R31" s="52">
        <f t="shared" si="1"/>
        <v>19</v>
      </c>
      <c r="S31" s="55" t="s">
        <v>40</v>
      </c>
      <c r="U31" s="37"/>
    </row>
    <row r="32" spans="1:21" ht="12" customHeight="1" thickBot="1">
      <c r="A32" s="38">
        <f t="shared" si="8"/>
        <v>0.73402777777777772</v>
      </c>
      <c r="B32" s="38">
        <f t="shared" si="2"/>
        <v>0.65763888888888877</v>
      </c>
      <c r="C32" s="39"/>
      <c r="D32" s="39"/>
      <c r="E32" s="48">
        <f t="shared" si="3"/>
        <v>0.53958333333333319</v>
      </c>
      <c r="F32" s="48">
        <f t="shared" si="4"/>
        <v>0.44930555555555546</v>
      </c>
      <c r="G32" s="48">
        <f t="shared" si="5"/>
        <v>0.40069444444444435</v>
      </c>
      <c r="H32" s="48">
        <v>0.3520833333333333</v>
      </c>
      <c r="I32" s="48">
        <v>0.25833333333333336</v>
      </c>
      <c r="J32" s="49">
        <f t="shared" si="9"/>
        <v>36.200000000000003</v>
      </c>
      <c r="K32" s="31" t="str">
        <f t="shared" si="6"/>
        <v>-</v>
      </c>
      <c r="L32" s="109">
        <f t="shared" si="7"/>
        <v>3.6111111111111108E-2</v>
      </c>
      <c r="M32" s="50" t="s">
        <v>36</v>
      </c>
      <c r="N32" s="49">
        <v>1.1000000000000001</v>
      </c>
      <c r="O32" s="50" t="s">
        <v>37</v>
      </c>
      <c r="P32" s="103">
        <v>707</v>
      </c>
      <c r="Q32" s="51" t="s">
        <v>88</v>
      </c>
      <c r="R32" s="52">
        <f t="shared" si="1"/>
        <v>20</v>
      </c>
      <c r="S32" s="55" t="s">
        <v>89</v>
      </c>
      <c r="U32" s="37"/>
    </row>
    <row r="33" spans="1:21" ht="12" customHeight="1" thickBot="1">
      <c r="A33" s="38">
        <f t="shared" si="8"/>
        <v>0.73611111111111105</v>
      </c>
      <c r="B33" s="38">
        <f t="shared" si="2"/>
        <v>0.6597222222222221</v>
      </c>
      <c r="C33" s="39"/>
      <c r="D33" s="39"/>
      <c r="E33" s="48">
        <f t="shared" si="3"/>
        <v>0.54166666666666652</v>
      </c>
      <c r="F33" s="48">
        <f t="shared" si="4"/>
        <v>0.45138888888888878</v>
      </c>
      <c r="G33" s="48">
        <f t="shared" si="5"/>
        <v>0.40277777777777768</v>
      </c>
      <c r="H33" s="48">
        <v>0.35416666666666669</v>
      </c>
      <c r="I33" s="48">
        <v>0.26041666666666669</v>
      </c>
      <c r="J33" s="49">
        <f t="shared" si="9"/>
        <v>38.5</v>
      </c>
      <c r="K33" s="31" t="str">
        <f t="shared" si="6"/>
        <v>-</v>
      </c>
      <c r="L33" s="109">
        <f t="shared" si="7"/>
        <v>3.8194444444444441E-2</v>
      </c>
      <c r="M33" s="50" t="s">
        <v>31</v>
      </c>
      <c r="N33" s="49">
        <v>2.2999999999999998</v>
      </c>
      <c r="O33" s="50" t="s">
        <v>37</v>
      </c>
      <c r="P33" s="103">
        <v>707</v>
      </c>
      <c r="Q33" s="51" t="s">
        <v>73</v>
      </c>
      <c r="R33" s="52">
        <f t="shared" si="1"/>
        <v>21</v>
      </c>
      <c r="S33" s="53" t="s">
        <v>102</v>
      </c>
      <c r="U33" s="37"/>
    </row>
    <row r="34" spans="1:21" ht="12" customHeight="1" thickBot="1">
      <c r="A34" s="38">
        <f t="shared" si="8"/>
        <v>0.73749999999999993</v>
      </c>
      <c r="B34" s="38">
        <f t="shared" si="2"/>
        <v>0.66111111111111098</v>
      </c>
      <c r="C34" s="39"/>
      <c r="D34" s="39"/>
      <c r="E34" s="48">
        <f t="shared" si="3"/>
        <v>0.5430555555555554</v>
      </c>
      <c r="F34" s="48">
        <f t="shared" si="4"/>
        <v>0.45277777777777767</v>
      </c>
      <c r="G34" s="48">
        <f t="shared" si="5"/>
        <v>0.40416666666666656</v>
      </c>
      <c r="H34" s="48">
        <v>0.35555555555555557</v>
      </c>
      <c r="I34" s="48">
        <v>0.26180555555555557</v>
      </c>
      <c r="J34" s="49">
        <f t="shared" si="9"/>
        <v>40.200000000000003</v>
      </c>
      <c r="K34" s="31" t="str">
        <f t="shared" si="6"/>
        <v>-</v>
      </c>
      <c r="L34" s="109">
        <f t="shared" si="7"/>
        <v>3.9583333333333331E-2</v>
      </c>
      <c r="M34" s="50" t="s">
        <v>36</v>
      </c>
      <c r="N34" s="49">
        <v>1.7</v>
      </c>
      <c r="O34" s="50" t="s">
        <v>37</v>
      </c>
      <c r="P34" s="103">
        <v>707</v>
      </c>
      <c r="Q34" s="51" t="s">
        <v>74</v>
      </c>
      <c r="R34" s="52">
        <f t="shared" si="1"/>
        <v>22</v>
      </c>
      <c r="S34" s="53" t="s">
        <v>103</v>
      </c>
      <c r="U34" s="37"/>
    </row>
    <row r="35" spans="1:21" ht="12" customHeight="1" thickBot="1">
      <c r="A35" s="38">
        <f t="shared" si="8"/>
        <v>0.73958333333333326</v>
      </c>
      <c r="B35" s="38">
        <f t="shared" si="2"/>
        <v>0.66319444444444431</v>
      </c>
      <c r="C35" s="39"/>
      <c r="D35" s="39"/>
      <c r="E35" s="48">
        <f t="shared" si="3"/>
        <v>0.54513888888888873</v>
      </c>
      <c r="F35" s="48">
        <f t="shared" si="4"/>
        <v>0.45486111111111099</v>
      </c>
      <c r="G35" s="48">
        <f t="shared" si="5"/>
        <v>0.40624999999999989</v>
      </c>
      <c r="H35" s="48">
        <v>0.3576388888888889</v>
      </c>
      <c r="I35" s="48">
        <v>0.2638888888888889</v>
      </c>
      <c r="J35" s="49">
        <f t="shared" si="9"/>
        <v>42.400000000000006</v>
      </c>
      <c r="K35" s="31" t="str">
        <f t="shared" si="6"/>
        <v>-</v>
      </c>
      <c r="L35" s="109">
        <f t="shared" si="7"/>
        <v>4.1666666666666664E-2</v>
      </c>
      <c r="M35" s="50" t="s">
        <v>31</v>
      </c>
      <c r="N35" s="49">
        <v>2.2000000000000002</v>
      </c>
      <c r="O35" s="50" t="s">
        <v>37</v>
      </c>
      <c r="P35" s="103">
        <v>707</v>
      </c>
      <c r="Q35" s="51" t="s">
        <v>75</v>
      </c>
      <c r="R35" s="52">
        <f t="shared" si="1"/>
        <v>23</v>
      </c>
      <c r="S35" s="53" t="s">
        <v>104</v>
      </c>
      <c r="U35" s="37"/>
    </row>
    <row r="36" spans="1:21" ht="12" customHeight="1" thickBot="1">
      <c r="A36" s="38">
        <f t="shared" si="8"/>
        <v>0.74236111111111103</v>
      </c>
      <c r="B36" s="38">
        <f t="shared" si="2"/>
        <v>0.66597222222222208</v>
      </c>
      <c r="C36" s="39"/>
      <c r="D36" s="39"/>
      <c r="E36" s="48">
        <f t="shared" si="3"/>
        <v>0.5479166666666665</v>
      </c>
      <c r="F36" s="48">
        <f t="shared" si="4"/>
        <v>0.45763888888888876</v>
      </c>
      <c r="G36" s="48">
        <f t="shared" si="5"/>
        <v>0.40902777777777766</v>
      </c>
      <c r="H36" s="48">
        <v>0.36041666666666666</v>
      </c>
      <c r="I36" s="48">
        <v>0.26666666666666666</v>
      </c>
      <c r="J36" s="49">
        <f t="shared" si="9"/>
        <v>44.000000000000007</v>
      </c>
      <c r="K36" s="31" t="str">
        <f t="shared" si="6"/>
        <v>-</v>
      </c>
      <c r="L36" s="109">
        <f t="shared" si="7"/>
        <v>4.4444444444444439E-2</v>
      </c>
      <c r="M36" s="50" t="s">
        <v>27</v>
      </c>
      <c r="N36" s="49">
        <v>1.6</v>
      </c>
      <c r="O36" s="50" t="s">
        <v>37</v>
      </c>
      <c r="P36" s="103">
        <v>707</v>
      </c>
      <c r="Q36" s="51" t="s">
        <v>76</v>
      </c>
      <c r="R36" s="52">
        <f t="shared" si="1"/>
        <v>24</v>
      </c>
      <c r="S36" s="55" t="s">
        <v>41</v>
      </c>
      <c r="U36" s="37"/>
    </row>
    <row r="37" spans="1:21" ht="12" customHeight="1" thickBot="1">
      <c r="A37" s="38">
        <f t="shared" si="8"/>
        <v>0.74444444444444435</v>
      </c>
      <c r="B37" s="38">
        <f t="shared" si="2"/>
        <v>0.6680555555555554</v>
      </c>
      <c r="C37" s="39"/>
      <c r="D37" s="39"/>
      <c r="E37" s="48">
        <f t="shared" si="3"/>
        <v>0.54999999999999982</v>
      </c>
      <c r="F37" s="48">
        <f t="shared" si="4"/>
        <v>0.45972222222222209</v>
      </c>
      <c r="G37" s="48">
        <f t="shared" si="5"/>
        <v>0.41111111111111098</v>
      </c>
      <c r="H37" s="48">
        <v>0.36249999999999999</v>
      </c>
      <c r="I37" s="48">
        <v>0.26874999999999999</v>
      </c>
      <c r="J37" s="49">
        <f t="shared" si="9"/>
        <v>46.100000000000009</v>
      </c>
      <c r="K37" s="31" t="str">
        <f t="shared" si="6"/>
        <v>-</v>
      </c>
      <c r="L37" s="109">
        <f t="shared" si="7"/>
        <v>4.6527777777777772E-2</v>
      </c>
      <c r="M37" s="50" t="s">
        <v>31</v>
      </c>
      <c r="N37" s="49">
        <v>2.1</v>
      </c>
      <c r="O37" s="50" t="s">
        <v>37</v>
      </c>
      <c r="P37" s="103">
        <v>707</v>
      </c>
      <c r="Q37" s="51" t="s">
        <v>77</v>
      </c>
      <c r="R37" s="52">
        <f t="shared" si="1"/>
        <v>25</v>
      </c>
      <c r="S37" s="55" t="s">
        <v>42</v>
      </c>
      <c r="U37" s="37"/>
    </row>
    <row r="38" spans="1:21" ht="12" customHeight="1" thickBot="1">
      <c r="A38" s="38">
        <f t="shared" si="8"/>
        <v>0.74583333333333324</v>
      </c>
      <c r="B38" s="38">
        <f t="shared" si="2"/>
        <v>0.66944444444444429</v>
      </c>
      <c r="C38" s="39"/>
      <c r="D38" s="39"/>
      <c r="E38" s="48">
        <f t="shared" si="3"/>
        <v>0.55138888888888871</v>
      </c>
      <c r="F38" s="48">
        <f t="shared" si="4"/>
        <v>0.46111111111111097</v>
      </c>
      <c r="G38" s="48">
        <f t="shared" si="5"/>
        <v>0.41249999999999987</v>
      </c>
      <c r="H38" s="48">
        <v>0.36388888888888887</v>
      </c>
      <c r="I38" s="48">
        <v>0.27013888888888887</v>
      </c>
      <c r="J38" s="49">
        <f t="shared" si="9"/>
        <v>47.100000000000009</v>
      </c>
      <c r="K38" s="31" t="str">
        <f t="shared" si="6"/>
        <v>-</v>
      </c>
      <c r="L38" s="109">
        <f t="shared" si="7"/>
        <v>4.7916666666666663E-2</v>
      </c>
      <c r="M38" s="50" t="s">
        <v>36</v>
      </c>
      <c r="N38" s="49">
        <v>1</v>
      </c>
      <c r="O38" s="50" t="s">
        <v>29</v>
      </c>
      <c r="P38" s="50"/>
      <c r="Q38" s="51">
        <v>4</v>
      </c>
      <c r="R38" s="52">
        <f t="shared" si="1"/>
        <v>26</v>
      </c>
      <c r="S38" s="55" t="s">
        <v>43</v>
      </c>
      <c r="U38" s="37"/>
    </row>
    <row r="39" spans="1:21" ht="12" customHeight="1" thickBot="1">
      <c r="A39" s="38">
        <f t="shared" si="8"/>
        <v>0.74722222222222212</v>
      </c>
      <c r="B39" s="60">
        <f t="shared" si="2"/>
        <v>0.67083333333333317</v>
      </c>
      <c r="C39" s="61"/>
      <c r="D39" s="61"/>
      <c r="E39" s="62">
        <f t="shared" si="3"/>
        <v>0.55277777777777759</v>
      </c>
      <c r="F39" s="62">
        <f t="shared" si="4"/>
        <v>0.46249999999999986</v>
      </c>
      <c r="G39" s="62">
        <f t="shared" si="5"/>
        <v>0.41388888888888875</v>
      </c>
      <c r="H39" s="62">
        <v>0.36527777777777781</v>
      </c>
      <c r="I39" s="62">
        <v>0.27152777777777776</v>
      </c>
      <c r="J39" s="63">
        <f t="shared" si="9"/>
        <v>48.300000000000011</v>
      </c>
      <c r="K39" s="31" t="str">
        <f t="shared" si="6"/>
        <v>-</v>
      </c>
      <c r="L39" s="109">
        <f t="shared" si="7"/>
        <v>4.9305555555555554E-2</v>
      </c>
      <c r="M39" s="50" t="s">
        <v>36</v>
      </c>
      <c r="N39" s="63">
        <v>1.2</v>
      </c>
      <c r="O39" s="64" t="s">
        <v>44</v>
      </c>
      <c r="P39" s="64"/>
      <c r="Q39" s="65">
        <v>1</v>
      </c>
      <c r="R39" s="52">
        <f t="shared" si="1"/>
        <v>27</v>
      </c>
      <c r="S39" s="66" t="s">
        <v>45</v>
      </c>
    </row>
    <row r="41" spans="1:21">
      <c r="B41" t="s">
        <v>46</v>
      </c>
      <c r="S41" t="s">
        <v>47</v>
      </c>
    </row>
    <row r="43" spans="1:21">
      <c r="B43" t="s">
        <v>84</v>
      </c>
    </row>
    <row r="45" spans="1:21">
      <c r="B45" t="s">
        <v>48</v>
      </c>
    </row>
    <row r="46" spans="1:21">
      <c r="B46" t="s">
        <v>49</v>
      </c>
    </row>
    <row r="47" spans="1:21">
      <c r="B47" t="s">
        <v>50</v>
      </c>
      <c r="J47" t="s">
        <v>51</v>
      </c>
    </row>
    <row r="48" spans="1:21">
      <c r="B48" t="s">
        <v>52</v>
      </c>
      <c r="J48" t="s">
        <v>53</v>
      </c>
    </row>
    <row r="49" spans="2:10">
      <c r="B49" t="s">
        <v>54</v>
      </c>
      <c r="J49" t="s">
        <v>55</v>
      </c>
    </row>
    <row r="51" spans="2:10">
      <c r="B51" t="s">
        <v>56</v>
      </c>
    </row>
  </sheetData>
  <sheetProtection selectLockedCells="1" selectUnlockedCells="1"/>
  <phoneticPr fontId="11" type="noConversion"/>
  <pageMargins left="0.30972222222222223" right="0.2361111111111111" top="0.15763888888888888" bottom="0.35416666666666669" header="0.51180555555555551" footer="0.51180555555555551"/>
  <pageSetup paperSize="9" scale="76" firstPageNumber="0" fitToHeight="0" orientation="landscape" r:id="rId1"/>
  <headerFooter alignWithMargins="0"/>
  <ignoredErrors>
    <ignoredError sqref="Q16 Q18:Q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8"/>
  <sheetViews>
    <sheetView tabSelected="1" topLeftCell="A13" zoomScale="70" zoomScaleNormal="70" workbookViewId="0">
      <selection activeCell="K44" sqref="K44"/>
    </sheetView>
  </sheetViews>
  <sheetFormatPr defaultRowHeight="13.8"/>
  <cols>
    <col min="2" max="2" width="32.3984375" customWidth="1"/>
    <col min="3" max="3" width="9" style="1" customWidth="1"/>
    <col min="4" max="4" width="11.09765625" style="1" customWidth="1"/>
    <col min="6" max="7" width="7.59765625" customWidth="1"/>
    <col min="8" max="8" width="6.19921875" bestFit="1" customWidth="1"/>
    <col min="10" max="10" width="7.59765625" customWidth="1"/>
  </cols>
  <sheetData>
    <row r="1" spans="1:21">
      <c r="B1" t="s">
        <v>57</v>
      </c>
      <c r="O1" s="67"/>
      <c r="P1" s="67"/>
    </row>
    <row r="2" spans="1:21">
      <c r="B2" t="s">
        <v>1</v>
      </c>
      <c r="O2" s="67"/>
      <c r="P2" s="67"/>
    </row>
    <row r="3" spans="1:21">
      <c r="B3" s="68" t="s">
        <v>2</v>
      </c>
      <c r="C3" s="2"/>
      <c r="D3" s="2"/>
      <c r="E3" s="69"/>
      <c r="F3" s="69"/>
      <c r="G3" s="69"/>
      <c r="H3" s="70" t="s">
        <v>6</v>
      </c>
      <c r="I3" s="70" t="s">
        <v>6</v>
      </c>
      <c r="J3" s="70" t="s">
        <v>6</v>
      </c>
      <c r="K3" s="70"/>
      <c r="L3" s="70"/>
      <c r="M3" s="70"/>
      <c r="N3" s="70" t="s">
        <v>6</v>
      </c>
      <c r="O3" s="70" t="s">
        <v>6</v>
      </c>
      <c r="P3" s="70" t="s">
        <v>6</v>
      </c>
      <c r="Q3" s="70" t="s">
        <v>6</v>
      </c>
      <c r="R3" s="70"/>
    </row>
    <row r="4" spans="1:21">
      <c r="B4" s="131" t="s">
        <v>3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</row>
    <row r="5" spans="1:21">
      <c r="B5" s="71" t="s">
        <v>58</v>
      </c>
      <c r="C5" s="72"/>
      <c r="D5" s="72"/>
      <c r="E5" s="73"/>
      <c r="F5" s="69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21">
      <c r="B6" s="74" t="s">
        <v>5</v>
      </c>
      <c r="C6" s="3"/>
      <c r="D6" s="3"/>
      <c r="E6" s="69"/>
      <c r="F6" s="69"/>
      <c r="G6" s="69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1:21" ht="14.4" thickBot="1">
      <c r="B7" s="67"/>
      <c r="C7" s="75" t="s">
        <v>6</v>
      </c>
      <c r="D7" s="75"/>
      <c r="E7" s="70" t="s">
        <v>6</v>
      </c>
      <c r="F7" s="70" t="s">
        <v>6</v>
      </c>
      <c r="G7" s="70"/>
      <c r="H7" s="70" t="s">
        <v>6</v>
      </c>
      <c r="I7" s="70" t="s">
        <v>6</v>
      </c>
      <c r="J7" s="70" t="s">
        <v>6</v>
      </c>
      <c r="K7" s="70"/>
      <c r="L7" s="70"/>
      <c r="M7" s="70"/>
      <c r="N7" s="76"/>
      <c r="O7" s="76"/>
      <c r="P7" s="76"/>
      <c r="Q7" s="76"/>
      <c r="R7" s="76"/>
      <c r="S7" s="76"/>
      <c r="T7" s="76"/>
    </row>
    <row r="8" spans="1:21" ht="14.4" thickBot="1">
      <c r="A8" s="132" t="s">
        <v>59</v>
      </c>
      <c r="B8" s="77"/>
      <c r="C8" s="78" t="s">
        <v>6</v>
      </c>
      <c r="D8" s="78"/>
      <c r="E8" s="79" t="s">
        <v>6</v>
      </c>
      <c r="F8" s="79" t="s">
        <v>6</v>
      </c>
      <c r="G8" s="79"/>
      <c r="H8" s="79" t="s">
        <v>6</v>
      </c>
      <c r="I8" s="79" t="s">
        <v>6</v>
      </c>
      <c r="J8" s="79" t="s">
        <v>6</v>
      </c>
      <c r="K8" s="80" t="s">
        <v>7</v>
      </c>
      <c r="L8" s="80" t="s">
        <v>26</v>
      </c>
      <c r="M8" s="81" t="s">
        <v>7</v>
      </c>
      <c r="N8" s="81" t="s">
        <v>7</v>
      </c>
      <c r="O8" s="81" t="s">
        <v>7</v>
      </c>
      <c r="P8" s="81" t="s">
        <v>7</v>
      </c>
      <c r="Q8" s="81" t="s">
        <v>7</v>
      </c>
      <c r="R8" s="81" t="s">
        <v>7</v>
      </c>
      <c r="S8" s="81" t="s">
        <v>7</v>
      </c>
      <c r="T8" s="81" t="s">
        <v>7</v>
      </c>
    </row>
    <row r="9" spans="1:21" ht="27" thickBot="1">
      <c r="A9" s="132"/>
      <c r="B9" s="82" t="s">
        <v>19</v>
      </c>
      <c r="C9" s="83" t="s">
        <v>17</v>
      </c>
      <c r="D9" s="83" t="s">
        <v>65</v>
      </c>
      <c r="E9" s="84" t="s">
        <v>16</v>
      </c>
      <c r="F9" s="84" t="s">
        <v>15</v>
      </c>
      <c r="G9" s="108" t="s">
        <v>67</v>
      </c>
      <c r="H9" s="84" t="s">
        <v>14</v>
      </c>
      <c r="I9" s="84" t="s">
        <v>13</v>
      </c>
      <c r="J9" s="84" t="s">
        <v>12</v>
      </c>
      <c r="K9" s="85">
        <v>181</v>
      </c>
      <c r="L9" s="85">
        <v>1479</v>
      </c>
      <c r="M9" s="85">
        <v>1019</v>
      </c>
      <c r="N9" s="85">
        <v>212</v>
      </c>
      <c r="O9" s="85">
        <v>213</v>
      </c>
      <c r="P9" s="85">
        <v>214</v>
      </c>
      <c r="Q9" s="85">
        <v>215</v>
      </c>
      <c r="R9" s="85">
        <v>791</v>
      </c>
      <c r="S9" s="85">
        <v>216</v>
      </c>
      <c r="T9" s="85">
        <v>1477</v>
      </c>
    </row>
    <row r="10" spans="1:21" ht="14.4" thickBot="1">
      <c r="A10" s="86">
        <f t="shared" ref="A10:A35" si="0">SUM(A9+1)</f>
        <v>1</v>
      </c>
      <c r="B10" s="111" t="s">
        <v>45</v>
      </c>
      <c r="C10" s="34" t="s">
        <v>76</v>
      </c>
      <c r="D10" s="34"/>
      <c r="E10" s="33" t="s">
        <v>44</v>
      </c>
      <c r="F10" s="30">
        <v>0</v>
      </c>
      <c r="G10" s="110">
        <v>0</v>
      </c>
      <c r="H10" s="32">
        <v>0</v>
      </c>
      <c r="I10" s="30" t="str">
        <f>IF(F10&gt;2.9,F10/H10/24,"-")</f>
        <v>-</v>
      </c>
      <c r="J10" s="87">
        <v>0</v>
      </c>
      <c r="K10" s="88"/>
      <c r="L10" s="88"/>
      <c r="M10" s="29">
        <v>0.375</v>
      </c>
      <c r="N10" s="88"/>
      <c r="O10" s="88">
        <v>0.41666666666666669</v>
      </c>
      <c r="P10" s="88">
        <v>0.51388888888888884</v>
      </c>
      <c r="Q10" s="106">
        <v>0.56597222222222221</v>
      </c>
      <c r="R10" s="118">
        <v>0.63888888888888884</v>
      </c>
      <c r="S10" s="116">
        <v>0.68055555555555558</v>
      </c>
      <c r="T10" s="113">
        <v>0.72569444444444442</v>
      </c>
    </row>
    <row r="11" spans="1:21" ht="14.4" thickBot="1">
      <c r="A11" s="86">
        <f t="shared" si="0"/>
        <v>2</v>
      </c>
      <c r="B11" s="93" t="s">
        <v>63</v>
      </c>
      <c r="C11" s="44" t="s">
        <v>105</v>
      </c>
      <c r="D11" s="44"/>
      <c r="E11" s="43" t="s">
        <v>29</v>
      </c>
      <c r="F11" s="40">
        <v>1.3</v>
      </c>
      <c r="G11" s="110">
        <f>G10+H11</f>
        <v>2.0833333333333333E-3</v>
      </c>
      <c r="H11" s="41">
        <v>2.0833333333333333E-3</v>
      </c>
      <c r="I11" s="30" t="str">
        <f t="shared" ref="I11:I36" si="1">IF(F11&gt;2.9,F11/H11/24,"-")</f>
        <v>-</v>
      </c>
      <c r="J11" s="49">
        <f>J10+F11</f>
        <v>1.3</v>
      </c>
      <c r="K11" s="90"/>
      <c r="L11" s="90"/>
      <c r="M11" s="39">
        <f t="shared" ref="M11:M28" si="2">M10+H11</f>
        <v>0.37708333333333333</v>
      </c>
      <c r="N11" s="90"/>
      <c r="O11" s="90">
        <f t="shared" ref="O11:O36" si="3">O10+H11</f>
        <v>0.41875000000000001</v>
      </c>
      <c r="P11" s="90">
        <f t="shared" ref="P11:P36" si="4">P10+H11</f>
        <v>0.51597222222222217</v>
      </c>
      <c r="Q11" s="107">
        <f t="shared" ref="Q11:Q36" si="5">Q10+H11</f>
        <v>0.56805555555555554</v>
      </c>
      <c r="R11" s="119">
        <f t="shared" ref="R11:R28" si="6">R10+H11</f>
        <v>0.64097222222222217</v>
      </c>
      <c r="S11" s="117">
        <f>S10+H11</f>
        <v>0.68263888888888891</v>
      </c>
      <c r="T11" s="114">
        <f>T10+H11</f>
        <v>0.72777777777777775</v>
      </c>
    </row>
    <row r="12" spans="1:21" ht="14.4" thickBot="1">
      <c r="A12" s="86">
        <f t="shared" si="0"/>
        <v>3</v>
      </c>
      <c r="B12" s="93" t="s">
        <v>62</v>
      </c>
      <c r="C12" s="44" t="s">
        <v>76</v>
      </c>
      <c r="D12" s="44" t="s">
        <v>66</v>
      </c>
      <c r="E12" s="43" t="s">
        <v>37</v>
      </c>
      <c r="F12" s="40">
        <v>1</v>
      </c>
      <c r="G12" s="110">
        <f>G11+H12</f>
        <v>4.8611111111111112E-3</v>
      </c>
      <c r="H12" s="41">
        <v>2.7777777777777779E-3</v>
      </c>
      <c r="I12" s="30" t="str">
        <f t="shared" si="1"/>
        <v>-</v>
      </c>
      <c r="J12" s="49">
        <f t="shared" ref="J12:J36" si="7">J11+F12</f>
        <v>2.2999999999999998</v>
      </c>
      <c r="K12" s="90"/>
      <c r="L12" s="90"/>
      <c r="M12" s="39">
        <f t="shared" si="2"/>
        <v>0.37986111111111109</v>
      </c>
      <c r="N12" s="90"/>
      <c r="O12" s="90">
        <f t="shared" si="3"/>
        <v>0.42152777777777778</v>
      </c>
      <c r="P12" s="90">
        <f t="shared" si="4"/>
        <v>0.51874999999999993</v>
      </c>
      <c r="Q12" s="107">
        <f t="shared" si="5"/>
        <v>0.5708333333333333</v>
      </c>
      <c r="R12" s="119">
        <f t="shared" si="6"/>
        <v>0.64374999999999993</v>
      </c>
      <c r="S12" s="117">
        <f t="shared" ref="S12:S36" si="8">S11+H12</f>
        <v>0.68541666666666667</v>
      </c>
      <c r="T12" s="114">
        <f t="shared" ref="T12:T28" si="9">T11+H12</f>
        <v>0.73055555555555551</v>
      </c>
    </row>
    <row r="13" spans="1:21" ht="14.4" thickBot="1">
      <c r="A13" s="86">
        <f t="shared" si="0"/>
        <v>4</v>
      </c>
      <c r="B13" s="94" t="s">
        <v>108</v>
      </c>
      <c r="C13" s="44" t="s">
        <v>30</v>
      </c>
      <c r="D13" s="44" t="s">
        <v>66</v>
      </c>
      <c r="E13" s="47" t="s">
        <v>37</v>
      </c>
      <c r="F13" s="40">
        <v>3.7</v>
      </c>
      <c r="G13" s="110">
        <f t="shared" ref="G13:G36" si="10">G12+H13</f>
        <v>8.3333333333333332E-3</v>
      </c>
      <c r="H13" s="41">
        <v>3.472222222222222E-3</v>
      </c>
      <c r="I13" s="30">
        <f t="shared" si="1"/>
        <v>44.400000000000006</v>
      </c>
      <c r="J13" s="49">
        <f t="shared" si="7"/>
        <v>6</v>
      </c>
      <c r="K13" s="90"/>
      <c r="L13" s="90"/>
      <c r="M13" s="39">
        <f t="shared" si="2"/>
        <v>0.3833333333333333</v>
      </c>
      <c r="N13" s="90"/>
      <c r="O13" s="90">
        <f t="shared" si="3"/>
        <v>0.42499999999999999</v>
      </c>
      <c r="P13" s="90">
        <f t="shared" si="4"/>
        <v>0.52222222222222214</v>
      </c>
      <c r="Q13" s="107">
        <f t="shared" si="5"/>
        <v>0.57430555555555551</v>
      </c>
      <c r="R13" s="119">
        <f t="shared" si="6"/>
        <v>0.64722222222222214</v>
      </c>
      <c r="S13" s="117">
        <f t="shared" si="8"/>
        <v>0.68888888888888888</v>
      </c>
      <c r="T13" s="114">
        <f t="shared" si="9"/>
        <v>0.73402777777777772</v>
      </c>
    </row>
    <row r="14" spans="1:21" ht="14.4" thickBot="1">
      <c r="A14" s="86">
        <f t="shared" si="0"/>
        <v>5</v>
      </c>
      <c r="B14" s="94" t="s">
        <v>103</v>
      </c>
      <c r="C14" s="44" t="s">
        <v>82</v>
      </c>
      <c r="D14" s="44" t="s">
        <v>66</v>
      </c>
      <c r="E14" s="43" t="s">
        <v>37</v>
      </c>
      <c r="F14" s="40">
        <v>1.9</v>
      </c>
      <c r="G14" s="110">
        <f t="shared" si="10"/>
        <v>1.0416666666666666E-2</v>
      </c>
      <c r="H14" s="41">
        <v>2.0833333333333333E-3</v>
      </c>
      <c r="I14" s="30" t="str">
        <f t="shared" si="1"/>
        <v>-</v>
      </c>
      <c r="J14" s="49">
        <f t="shared" si="7"/>
        <v>7.9</v>
      </c>
      <c r="K14" s="90"/>
      <c r="L14" s="90"/>
      <c r="M14" s="39">
        <f t="shared" si="2"/>
        <v>0.38541666666666663</v>
      </c>
      <c r="N14" s="90"/>
      <c r="O14" s="90">
        <f t="shared" si="3"/>
        <v>0.42708333333333331</v>
      </c>
      <c r="P14" s="90">
        <f t="shared" si="4"/>
        <v>0.52430555555555547</v>
      </c>
      <c r="Q14" s="107">
        <f t="shared" si="5"/>
        <v>0.57638888888888884</v>
      </c>
      <c r="R14" s="119">
        <f t="shared" si="6"/>
        <v>0.64930555555555547</v>
      </c>
      <c r="S14" s="117">
        <f t="shared" si="8"/>
        <v>0.69097222222222221</v>
      </c>
      <c r="T14" s="114">
        <f t="shared" si="9"/>
        <v>0.73611111111111105</v>
      </c>
    </row>
    <row r="15" spans="1:21" ht="14.4" thickBot="1">
      <c r="A15" s="86">
        <f t="shared" si="0"/>
        <v>6</v>
      </c>
      <c r="B15" s="94" t="s">
        <v>102</v>
      </c>
      <c r="C15" s="44" t="s">
        <v>81</v>
      </c>
      <c r="D15" s="44" t="s">
        <v>66</v>
      </c>
      <c r="E15" s="47" t="s">
        <v>37</v>
      </c>
      <c r="F15" s="40">
        <v>1.8</v>
      </c>
      <c r="G15" s="110">
        <f t="shared" si="10"/>
        <v>1.1805555555555555E-2</v>
      </c>
      <c r="H15" s="41">
        <v>1.3888888888888889E-3</v>
      </c>
      <c r="I15" s="30" t="str">
        <f t="shared" si="1"/>
        <v>-</v>
      </c>
      <c r="J15" s="49">
        <f t="shared" si="7"/>
        <v>9.7000000000000011</v>
      </c>
      <c r="K15" s="90"/>
      <c r="L15" s="90"/>
      <c r="M15" s="39">
        <f t="shared" si="2"/>
        <v>0.38680555555555551</v>
      </c>
      <c r="N15" s="92"/>
      <c r="O15" s="90">
        <f t="shared" si="3"/>
        <v>0.4284722222222222</v>
      </c>
      <c r="P15" s="90">
        <f t="shared" si="4"/>
        <v>0.52569444444444435</v>
      </c>
      <c r="Q15" s="107">
        <f t="shared" si="5"/>
        <v>0.57777777777777772</v>
      </c>
      <c r="R15" s="119">
        <f t="shared" si="6"/>
        <v>0.65069444444444435</v>
      </c>
      <c r="S15" s="117">
        <f t="shared" si="8"/>
        <v>0.69236111111111109</v>
      </c>
      <c r="T15" s="114">
        <f t="shared" si="9"/>
        <v>0.73749999999999993</v>
      </c>
    </row>
    <row r="16" spans="1:21" ht="14.4" thickBot="1">
      <c r="A16" s="86">
        <f t="shared" si="0"/>
        <v>7</v>
      </c>
      <c r="B16" s="93" t="s">
        <v>109</v>
      </c>
      <c r="C16" s="51"/>
      <c r="D16" s="51"/>
      <c r="E16" s="50" t="s">
        <v>29</v>
      </c>
      <c r="F16" s="49">
        <v>2.4</v>
      </c>
      <c r="G16" s="110">
        <f t="shared" si="10"/>
        <v>1.3888888888888888E-2</v>
      </c>
      <c r="H16" s="56">
        <v>2.0833333333333333E-3</v>
      </c>
      <c r="I16" s="30" t="str">
        <f t="shared" si="1"/>
        <v>-</v>
      </c>
      <c r="J16" s="49">
        <f t="shared" si="7"/>
        <v>12.100000000000001</v>
      </c>
      <c r="K16" s="92"/>
      <c r="L16" s="92"/>
      <c r="M16" s="39">
        <f t="shared" si="2"/>
        <v>0.38888888888888884</v>
      </c>
      <c r="N16" s="92"/>
      <c r="O16" s="90">
        <f t="shared" si="3"/>
        <v>0.43055555555555552</v>
      </c>
      <c r="P16" s="90">
        <f t="shared" si="4"/>
        <v>0.52777777777777768</v>
      </c>
      <c r="Q16" s="107">
        <f t="shared" si="5"/>
        <v>0.57986111111111105</v>
      </c>
      <c r="R16" s="119">
        <f t="shared" si="6"/>
        <v>0.65277777777777768</v>
      </c>
      <c r="S16" s="117">
        <f t="shared" si="8"/>
        <v>0.69444444444444442</v>
      </c>
      <c r="T16" s="114">
        <f t="shared" si="9"/>
        <v>0.73958333333333326</v>
      </c>
    </row>
    <row r="17" spans="1:20" ht="14.4" thickBot="1">
      <c r="A17" s="86">
        <f t="shared" si="0"/>
        <v>8</v>
      </c>
      <c r="B17" s="93" t="s">
        <v>40</v>
      </c>
      <c r="C17" s="44"/>
      <c r="D17" s="44"/>
      <c r="E17" s="43" t="s">
        <v>29</v>
      </c>
      <c r="F17" s="47">
        <v>0.9</v>
      </c>
      <c r="G17" s="110">
        <f t="shared" si="10"/>
        <v>1.5277777777777777E-2</v>
      </c>
      <c r="H17" s="41">
        <v>1.3888888888888889E-3</v>
      </c>
      <c r="I17" s="30" t="str">
        <f t="shared" si="1"/>
        <v>-</v>
      </c>
      <c r="J17" s="49">
        <f t="shared" si="7"/>
        <v>13.000000000000002</v>
      </c>
      <c r="K17" s="90"/>
      <c r="L17" s="90"/>
      <c r="M17" s="39">
        <f t="shared" si="2"/>
        <v>0.39027777777777772</v>
      </c>
      <c r="N17" s="90"/>
      <c r="O17" s="90">
        <f t="shared" si="3"/>
        <v>0.43194444444444441</v>
      </c>
      <c r="P17" s="90">
        <f t="shared" si="4"/>
        <v>0.52916666666666656</v>
      </c>
      <c r="Q17" s="107">
        <f t="shared" si="5"/>
        <v>0.58124999999999993</v>
      </c>
      <c r="R17" s="119">
        <f t="shared" si="6"/>
        <v>0.65416666666666656</v>
      </c>
      <c r="S17" s="117">
        <f t="shared" si="8"/>
        <v>0.6958333333333333</v>
      </c>
      <c r="T17" s="114">
        <f t="shared" si="9"/>
        <v>0.74097222222222214</v>
      </c>
    </row>
    <row r="18" spans="1:20" ht="14.4" thickBot="1">
      <c r="A18" s="86">
        <f t="shared" si="0"/>
        <v>9</v>
      </c>
      <c r="B18" s="93" t="s">
        <v>101</v>
      </c>
      <c r="C18" s="44"/>
      <c r="D18" s="44"/>
      <c r="E18" s="43" t="s">
        <v>29</v>
      </c>
      <c r="F18" s="40">
        <v>1.2</v>
      </c>
      <c r="G18" s="110">
        <f t="shared" si="10"/>
        <v>1.6666666666666666E-2</v>
      </c>
      <c r="H18" s="41">
        <v>1.3888888888888889E-3</v>
      </c>
      <c r="I18" s="30" t="str">
        <f t="shared" si="1"/>
        <v>-</v>
      </c>
      <c r="J18" s="49">
        <f t="shared" si="7"/>
        <v>14.200000000000001</v>
      </c>
      <c r="K18" s="90"/>
      <c r="L18" s="90"/>
      <c r="M18" s="39">
        <f t="shared" si="2"/>
        <v>0.39166666666666661</v>
      </c>
      <c r="N18" s="90"/>
      <c r="O18" s="90">
        <f t="shared" si="3"/>
        <v>0.43333333333333329</v>
      </c>
      <c r="P18" s="90">
        <f t="shared" si="4"/>
        <v>0.53055555555555545</v>
      </c>
      <c r="Q18" s="107">
        <f t="shared" si="5"/>
        <v>0.58263888888888882</v>
      </c>
      <c r="R18" s="119">
        <f t="shared" si="6"/>
        <v>0.65555555555555545</v>
      </c>
      <c r="S18" s="117">
        <f t="shared" si="8"/>
        <v>0.69722222222222219</v>
      </c>
      <c r="T18" s="114">
        <f t="shared" si="9"/>
        <v>0.74236111111111103</v>
      </c>
    </row>
    <row r="19" spans="1:20" ht="14.4" thickBot="1">
      <c r="A19" s="86">
        <f t="shared" si="0"/>
        <v>10</v>
      </c>
      <c r="B19" s="93" t="s">
        <v>39</v>
      </c>
      <c r="C19" s="44"/>
      <c r="D19" s="44"/>
      <c r="E19" s="47" t="s">
        <v>29</v>
      </c>
      <c r="F19" s="40">
        <v>1.8</v>
      </c>
      <c r="G19" s="110">
        <f t="shared" si="10"/>
        <v>1.8055555555555554E-2</v>
      </c>
      <c r="H19" s="41">
        <v>1.3888888888888889E-3</v>
      </c>
      <c r="I19" s="30" t="str">
        <f t="shared" si="1"/>
        <v>-</v>
      </c>
      <c r="J19" s="49">
        <f t="shared" si="7"/>
        <v>16</v>
      </c>
      <c r="K19" s="90"/>
      <c r="L19" s="90"/>
      <c r="M19" s="39">
        <f t="shared" si="2"/>
        <v>0.39305555555555549</v>
      </c>
      <c r="N19" s="90"/>
      <c r="O19" s="90">
        <f t="shared" si="3"/>
        <v>0.43472222222222218</v>
      </c>
      <c r="P19" s="90">
        <f t="shared" si="4"/>
        <v>0.53194444444444433</v>
      </c>
      <c r="Q19" s="107">
        <f t="shared" si="5"/>
        <v>0.5840277777777777</v>
      </c>
      <c r="R19" s="119">
        <f t="shared" si="6"/>
        <v>0.65694444444444433</v>
      </c>
      <c r="S19" s="117">
        <f t="shared" si="8"/>
        <v>0.69861111111111107</v>
      </c>
      <c r="T19" s="114">
        <f t="shared" si="9"/>
        <v>0.74374999999999991</v>
      </c>
    </row>
    <row r="20" spans="1:20" ht="14.4" thickBot="1">
      <c r="A20" s="86">
        <f t="shared" si="0"/>
        <v>11</v>
      </c>
      <c r="B20" s="93" t="s">
        <v>110</v>
      </c>
      <c r="C20" s="51" t="s">
        <v>106</v>
      </c>
      <c r="D20" s="44" t="s">
        <v>66</v>
      </c>
      <c r="E20" s="50" t="s">
        <v>37</v>
      </c>
      <c r="F20" s="49">
        <v>1.4</v>
      </c>
      <c r="G20" s="110">
        <f t="shared" si="10"/>
        <v>1.9444444444444441E-2</v>
      </c>
      <c r="H20" s="41">
        <v>1.3888888888888889E-3</v>
      </c>
      <c r="I20" s="30" t="str">
        <f t="shared" si="1"/>
        <v>-</v>
      </c>
      <c r="J20" s="49">
        <f t="shared" si="7"/>
        <v>17.399999999999999</v>
      </c>
      <c r="K20" s="90"/>
      <c r="L20" s="90"/>
      <c r="M20" s="39">
        <f t="shared" si="2"/>
        <v>0.39444444444444438</v>
      </c>
      <c r="N20" s="90"/>
      <c r="O20" s="90">
        <f t="shared" si="3"/>
        <v>0.43611111111111106</v>
      </c>
      <c r="P20" s="90">
        <f t="shared" si="4"/>
        <v>0.53333333333333321</v>
      </c>
      <c r="Q20" s="107">
        <f t="shared" si="5"/>
        <v>0.58541666666666659</v>
      </c>
      <c r="R20" s="119">
        <f t="shared" si="6"/>
        <v>0.65833333333333321</v>
      </c>
      <c r="S20" s="117">
        <f t="shared" si="8"/>
        <v>0.7</v>
      </c>
      <c r="T20" s="114">
        <f t="shared" si="9"/>
        <v>0.7451388888888888</v>
      </c>
    </row>
    <row r="21" spans="1:20" ht="14.4" thickBot="1">
      <c r="A21" s="86">
        <f t="shared" si="0"/>
        <v>12</v>
      </c>
      <c r="B21" s="94" t="s">
        <v>100</v>
      </c>
      <c r="C21" s="51" t="s">
        <v>107</v>
      </c>
      <c r="D21" s="44" t="s">
        <v>66</v>
      </c>
      <c r="E21" s="50" t="s">
        <v>37</v>
      </c>
      <c r="F21" s="49">
        <v>1.2</v>
      </c>
      <c r="G21" s="110">
        <f t="shared" si="10"/>
        <v>2.0833333333333329E-2</v>
      </c>
      <c r="H21" s="41">
        <v>1.3888888888888889E-3</v>
      </c>
      <c r="I21" s="30" t="str">
        <f t="shared" si="1"/>
        <v>-</v>
      </c>
      <c r="J21" s="49">
        <f t="shared" si="7"/>
        <v>18.599999999999998</v>
      </c>
      <c r="K21" s="90"/>
      <c r="L21" s="90"/>
      <c r="M21" s="39">
        <f t="shared" si="2"/>
        <v>0.39583333333333326</v>
      </c>
      <c r="N21" s="90"/>
      <c r="O21" s="90">
        <f t="shared" si="3"/>
        <v>0.43749999999999994</v>
      </c>
      <c r="P21" s="90">
        <f t="shared" si="4"/>
        <v>0.5347222222222221</v>
      </c>
      <c r="Q21" s="107">
        <f t="shared" si="5"/>
        <v>0.58680555555555547</v>
      </c>
      <c r="R21" s="119">
        <f t="shared" si="6"/>
        <v>0.6597222222222221</v>
      </c>
      <c r="S21" s="117">
        <f t="shared" si="8"/>
        <v>0.70138888888888884</v>
      </c>
      <c r="T21" s="114">
        <f t="shared" si="9"/>
        <v>0.74652777777777768</v>
      </c>
    </row>
    <row r="22" spans="1:20" ht="14.4" thickBot="1">
      <c r="A22" s="86">
        <f t="shared" si="0"/>
        <v>13</v>
      </c>
      <c r="B22" s="94" t="s">
        <v>111</v>
      </c>
      <c r="C22" s="51"/>
      <c r="D22" s="44"/>
      <c r="E22" s="54" t="s">
        <v>44</v>
      </c>
      <c r="F22" s="49">
        <v>1.5</v>
      </c>
      <c r="G22" s="110">
        <f t="shared" si="10"/>
        <v>2.2222222222222216E-2</v>
      </c>
      <c r="H22" s="41">
        <v>1.3888888888888889E-3</v>
      </c>
      <c r="I22" s="30" t="str">
        <f t="shared" si="1"/>
        <v>-</v>
      </c>
      <c r="J22" s="49">
        <f t="shared" si="7"/>
        <v>20.099999999999998</v>
      </c>
      <c r="K22" s="90"/>
      <c r="L22" s="90"/>
      <c r="M22" s="39">
        <f t="shared" si="2"/>
        <v>0.39722222222222214</v>
      </c>
      <c r="N22" s="90"/>
      <c r="O22" s="90">
        <f t="shared" si="3"/>
        <v>0.43888888888888883</v>
      </c>
      <c r="P22" s="90">
        <f t="shared" si="4"/>
        <v>0.53611111111111098</v>
      </c>
      <c r="Q22" s="107">
        <f t="shared" si="5"/>
        <v>0.58819444444444435</v>
      </c>
      <c r="R22" s="119">
        <f t="shared" si="6"/>
        <v>0.66111111111111098</v>
      </c>
      <c r="S22" s="117">
        <f t="shared" si="8"/>
        <v>0.70277777777777772</v>
      </c>
      <c r="T22" s="114">
        <f t="shared" si="9"/>
        <v>0.74791666666666656</v>
      </c>
    </row>
    <row r="23" spans="1:20" ht="14.4" thickBot="1">
      <c r="A23" s="86">
        <f t="shared" si="0"/>
        <v>14</v>
      </c>
      <c r="B23" s="94" t="s">
        <v>98</v>
      </c>
      <c r="C23" s="51"/>
      <c r="D23" s="51"/>
      <c r="E23" s="50" t="s">
        <v>44</v>
      </c>
      <c r="F23" s="49">
        <v>1.6</v>
      </c>
      <c r="G23" s="110">
        <f t="shared" si="10"/>
        <v>2.3611111111111104E-2</v>
      </c>
      <c r="H23" s="41">
        <v>1.3888888888888889E-3</v>
      </c>
      <c r="I23" s="30" t="str">
        <f t="shared" si="1"/>
        <v>-</v>
      </c>
      <c r="J23" s="49">
        <f t="shared" si="7"/>
        <v>21.7</v>
      </c>
      <c r="K23" s="90"/>
      <c r="L23" s="90"/>
      <c r="M23" s="39">
        <f t="shared" si="2"/>
        <v>0.39861111111111103</v>
      </c>
      <c r="N23" s="90"/>
      <c r="O23" s="90">
        <f t="shared" si="3"/>
        <v>0.44027777777777771</v>
      </c>
      <c r="P23" s="90">
        <f t="shared" si="4"/>
        <v>0.53749999999999987</v>
      </c>
      <c r="Q23" s="107">
        <f t="shared" si="5"/>
        <v>0.58958333333333324</v>
      </c>
      <c r="R23" s="119">
        <f t="shared" si="6"/>
        <v>0.66249999999999987</v>
      </c>
      <c r="S23" s="117">
        <f t="shared" si="8"/>
        <v>0.70416666666666661</v>
      </c>
      <c r="T23" s="114">
        <f t="shared" si="9"/>
        <v>0.74930555555555545</v>
      </c>
    </row>
    <row r="24" spans="1:20" ht="14.4" thickBot="1">
      <c r="A24" s="86">
        <f t="shared" si="0"/>
        <v>15</v>
      </c>
      <c r="B24" s="94" t="s">
        <v>91</v>
      </c>
      <c r="C24" s="51" t="s">
        <v>90</v>
      </c>
      <c r="D24" s="51" t="s">
        <v>66</v>
      </c>
      <c r="E24" s="50" t="s">
        <v>37</v>
      </c>
      <c r="F24" s="49">
        <v>1.2</v>
      </c>
      <c r="G24" s="110">
        <f t="shared" si="10"/>
        <v>2.4999999999999991E-2</v>
      </c>
      <c r="H24" s="41">
        <v>1.3888888888888889E-3</v>
      </c>
      <c r="I24" s="30" t="str">
        <f t="shared" si="1"/>
        <v>-</v>
      </c>
      <c r="J24" s="49">
        <f t="shared" si="7"/>
        <v>22.9</v>
      </c>
      <c r="K24" s="90"/>
      <c r="L24" s="90"/>
      <c r="M24" s="39">
        <f t="shared" si="2"/>
        <v>0.39999999999999991</v>
      </c>
      <c r="N24" s="90"/>
      <c r="O24" s="90">
        <f t="shared" si="3"/>
        <v>0.4416666666666666</v>
      </c>
      <c r="P24" s="90">
        <f t="shared" si="4"/>
        <v>0.53888888888888875</v>
      </c>
      <c r="Q24" s="107">
        <f t="shared" si="5"/>
        <v>0.59097222222222212</v>
      </c>
      <c r="R24" s="119">
        <f t="shared" si="6"/>
        <v>0.66388888888888875</v>
      </c>
      <c r="S24" s="117">
        <f t="shared" si="8"/>
        <v>0.70555555555555549</v>
      </c>
      <c r="T24" s="114">
        <f t="shared" si="9"/>
        <v>0.75069444444444433</v>
      </c>
    </row>
    <row r="25" spans="1:20" ht="14.4" thickBot="1">
      <c r="A25" s="86">
        <f t="shared" si="0"/>
        <v>16</v>
      </c>
      <c r="B25" s="94" t="s">
        <v>112</v>
      </c>
      <c r="C25" s="51" t="s">
        <v>80</v>
      </c>
      <c r="D25" s="51" t="s">
        <v>66</v>
      </c>
      <c r="E25" s="43" t="s">
        <v>37</v>
      </c>
      <c r="F25" s="49">
        <v>1.7</v>
      </c>
      <c r="G25" s="110">
        <f t="shared" si="10"/>
        <v>2.6388888888888878E-2</v>
      </c>
      <c r="H25" s="41">
        <v>1.3888888888888889E-3</v>
      </c>
      <c r="I25" s="30" t="str">
        <f t="shared" si="1"/>
        <v>-</v>
      </c>
      <c r="J25" s="49">
        <f t="shared" si="7"/>
        <v>24.599999999999998</v>
      </c>
      <c r="K25" s="90"/>
      <c r="L25" s="90"/>
      <c r="M25" s="39">
        <f t="shared" si="2"/>
        <v>0.4013888888888888</v>
      </c>
      <c r="N25" s="90"/>
      <c r="O25" s="90">
        <f t="shared" si="3"/>
        <v>0.44305555555555548</v>
      </c>
      <c r="P25" s="90">
        <f t="shared" si="4"/>
        <v>0.54027777777777763</v>
      </c>
      <c r="Q25" s="107">
        <f t="shared" si="5"/>
        <v>0.59236111111111101</v>
      </c>
      <c r="R25" s="119">
        <f t="shared" si="6"/>
        <v>0.66527777777777763</v>
      </c>
      <c r="S25" s="117">
        <f t="shared" si="8"/>
        <v>0.70694444444444438</v>
      </c>
      <c r="T25" s="114">
        <f t="shared" si="9"/>
        <v>0.75208333333333321</v>
      </c>
    </row>
    <row r="26" spans="1:20" ht="14.4" thickBot="1">
      <c r="A26" s="86">
        <f t="shared" si="0"/>
        <v>17</v>
      </c>
      <c r="B26" s="94" t="s">
        <v>85</v>
      </c>
      <c r="C26" s="51" t="s">
        <v>79</v>
      </c>
      <c r="D26" s="51" t="s">
        <v>66</v>
      </c>
      <c r="E26" s="43" t="s">
        <v>37</v>
      </c>
      <c r="F26" s="49">
        <v>1.2</v>
      </c>
      <c r="G26" s="110">
        <f t="shared" si="10"/>
        <v>2.7777777777777766E-2</v>
      </c>
      <c r="H26" s="41">
        <v>1.3888888888888889E-3</v>
      </c>
      <c r="I26" s="30" t="str">
        <f t="shared" si="1"/>
        <v>-</v>
      </c>
      <c r="J26" s="49">
        <f t="shared" si="7"/>
        <v>25.799999999999997</v>
      </c>
      <c r="K26" s="90"/>
      <c r="L26" s="90"/>
      <c r="M26" s="39">
        <f t="shared" si="2"/>
        <v>0.40277777777777768</v>
      </c>
      <c r="N26" s="90"/>
      <c r="O26" s="90">
        <f t="shared" si="3"/>
        <v>0.44444444444444436</v>
      </c>
      <c r="P26" s="90">
        <f t="shared" si="4"/>
        <v>0.54166666666666652</v>
      </c>
      <c r="Q26" s="107">
        <f t="shared" si="5"/>
        <v>0.59374999999999989</v>
      </c>
      <c r="R26" s="119">
        <f t="shared" si="6"/>
        <v>0.66666666666666652</v>
      </c>
      <c r="S26" s="117">
        <f t="shared" si="8"/>
        <v>0.70833333333333326</v>
      </c>
      <c r="T26" s="114">
        <f t="shared" si="9"/>
        <v>0.7534722222222221</v>
      </c>
    </row>
    <row r="27" spans="1:20" ht="14.4" thickBot="1">
      <c r="A27" s="86">
        <f t="shared" si="0"/>
        <v>18</v>
      </c>
      <c r="B27" s="89" t="s">
        <v>113</v>
      </c>
      <c r="C27" s="51" t="s">
        <v>78</v>
      </c>
      <c r="D27" s="51" t="s">
        <v>66</v>
      </c>
      <c r="E27" s="47" t="s">
        <v>37</v>
      </c>
      <c r="F27" s="49">
        <v>1.3</v>
      </c>
      <c r="G27" s="110">
        <f t="shared" si="10"/>
        <v>2.9166666666666653E-2</v>
      </c>
      <c r="H27" s="41">
        <v>1.3888888888888889E-3</v>
      </c>
      <c r="I27" s="30" t="str">
        <f t="shared" si="1"/>
        <v>-</v>
      </c>
      <c r="J27" s="49">
        <f t="shared" si="7"/>
        <v>27.099999999999998</v>
      </c>
      <c r="K27" s="90"/>
      <c r="L27" s="90"/>
      <c r="M27" s="39">
        <f t="shared" si="2"/>
        <v>0.40416666666666656</v>
      </c>
      <c r="N27" s="90"/>
      <c r="O27" s="90">
        <f t="shared" si="3"/>
        <v>0.44583333333333325</v>
      </c>
      <c r="P27" s="90">
        <f t="shared" si="4"/>
        <v>0.5430555555555554</v>
      </c>
      <c r="Q27" s="107">
        <f t="shared" si="5"/>
        <v>0.59513888888888877</v>
      </c>
      <c r="R27" s="119">
        <f t="shared" si="6"/>
        <v>0.6680555555555554</v>
      </c>
      <c r="S27" s="117">
        <f t="shared" si="8"/>
        <v>0.70972222222222214</v>
      </c>
      <c r="T27" s="114">
        <f t="shared" si="9"/>
        <v>0.75486111111111098</v>
      </c>
    </row>
    <row r="28" spans="1:20" ht="14.4" thickBot="1">
      <c r="A28" s="86">
        <f t="shared" si="0"/>
        <v>19</v>
      </c>
      <c r="B28" s="89" t="s">
        <v>97</v>
      </c>
      <c r="C28" s="51"/>
      <c r="D28" s="51"/>
      <c r="E28" s="47" t="s">
        <v>35</v>
      </c>
      <c r="F28" s="49">
        <v>1.9</v>
      </c>
      <c r="G28" s="110">
        <f t="shared" si="10"/>
        <v>3.1249999999999986E-2</v>
      </c>
      <c r="H28" s="41">
        <v>2.0833333333333333E-3</v>
      </c>
      <c r="I28" s="30" t="str">
        <f t="shared" si="1"/>
        <v>-</v>
      </c>
      <c r="J28" s="49">
        <f t="shared" si="7"/>
        <v>28.999999999999996</v>
      </c>
      <c r="K28" s="90"/>
      <c r="L28" s="90"/>
      <c r="M28" s="39">
        <f t="shared" si="2"/>
        <v>0.40624999999999989</v>
      </c>
      <c r="N28" s="90"/>
      <c r="O28" s="90">
        <f t="shared" si="3"/>
        <v>0.44791666666666657</v>
      </c>
      <c r="P28" s="90">
        <f t="shared" si="4"/>
        <v>0.54513888888888873</v>
      </c>
      <c r="Q28" s="107">
        <f t="shared" si="5"/>
        <v>0.5972222222222221</v>
      </c>
      <c r="R28" s="119">
        <f t="shared" si="6"/>
        <v>0.67013888888888873</v>
      </c>
      <c r="S28" s="117">
        <f t="shared" si="8"/>
        <v>0.71180555555555547</v>
      </c>
      <c r="T28" s="114">
        <f t="shared" si="9"/>
        <v>0.75694444444444431</v>
      </c>
    </row>
    <row r="29" spans="1:20" ht="14.4" thickBot="1">
      <c r="A29" s="86">
        <f t="shared" si="0"/>
        <v>20</v>
      </c>
      <c r="B29" s="89" t="s">
        <v>97</v>
      </c>
      <c r="C29" s="51"/>
      <c r="D29" s="51"/>
      <c r="E29" s="47" t="s">
        <v>35</v>
      </c>
      <c r="F29" s="49">
        <v>0</v>
      </c>
      <c r="G29" s="110">
        <f t="shared" si="10"/>
        <v>3.3333333333333319E-2</v>
      </c>
      <c r="H29" s="41">
        <v>2.0833333333333333E-3</v>
      </c>
      <c r="I29" s="30" t="str">
        <f t="shared" si="1"/>
        <v>-</v>
      </c>
      <c r="J29" s="49">
        <f t="shared" si="7"/>
        <v>28.999999999999996</v>
      </c>
      <c r="K29" s="90">
        <v>0.27083333333333331</v>
      </c>
      <c r="L29" s="90">
        <v>0.34722222222222221</v>
      </c>
      <c r="M29" s="15"/>
      <c r="N29" s="90">
        <v>0.39583333333333331</v>
      </c>
      <c r="O29" s="90">
        <f t="shared" si="3"/>
        <v>0.4499999999999999</v>
      </c>
      <c r="P29" s="90">
        <f t="shared" si="4"/>
        <v>0.54722222222222205</v>
      </c>
      <c r="Q29" s="107">
        <f t="shared" si="5"/>
        <v>0.59930555555555542</v>
      </c>
      <c r="R29" s="119"/>
      <c r="S29" s="117">
        <f t="shared" si="8"/>
        <v>0.7138888888888888</v>
      </c>
      <c r="T29" s="114"/>
    </row>
    <row r="30" spans="1:20" ht="14.4" thickBot="1">
      <c r="A30" s="86">
        <f t="shared" si="0"/>
        <v>21</v>
      </c>
      <c r="B30" s="93" t="s">
        <v>61</v>
      </c>
      <c r="C30" s="51" t="s">
        <v>60</v>
      </c>
      <c r="D30" s="51"/>
      <c r="E30" s="47" t="s">
        <v>29</v>
      </c>
      <c r="F30" s="49">
        <v>0.9</v>
      </c>
      <c r="G30" s="110">
        <f t="shared" si="10"/>
        <v>3.472222222222221E-2</v>
      </c>
      <c r="H30" s="41">
        <v>1.3888888888888889E-3</v>
      </c>
      <c r="I30" s="30" t="str">
        <f t="shared" si="1"/>
        <v>-</v>
      </c>
      <c r="J30" s="49">
        <f t="shared" si="7"/>
        <v>29.899999999999995</v>
      </c>
      <c r="K30" s="90">
        <f t="shared" ref="K30:K36" si="11">K29+H30</f>
        <v>0.2722222222222222</v>
      </c>
      <c r="L30" s="90">
        <f t="shared" ref="L30:L36" si="12">L29+H30</f>
        <v>0.34861111111111109</v>
      </c>
      <c r="M30" s="15"/>
      <c r="N30" s="90">
        <f t="shared" ref="N30:N36" si="13">N29+H30</f>
        <v>0.3972222222222222</v>
      </c>
      <c r="O30" s="90">
        <f t="shared" si="3"/>
        <v>0.45138888888888878</v>
      </c>
      <c r="P30" s="90">
        <f t="shared" si="4"/>
        <v>0.54861111111111094</v>
      </c>
      <c r="Q30" s="107">
        <f t="shared" si="5"/>
        <v>0.60069444444444431</v>
      </c>
      <c r="R30" s="119"/>
      <c r="S30" s="117">
        <f t="shared" si="8"/>
        <v>0.71527777777777768</v>
      </c>
      <c r="T30" s="114"/>
    </row>
    <row r="31" spans="1:20" ht="14.4" thickBot="1">
      <c r="A31" s="86">
        <f t="shared" si="0"/>
        <v>22</v>
      </c>
      <c r="B31" s="89" t="s">
        <v>33</v>
      </c>
      <c r="C31" s="51" t="s">
        <v>32</v>
      </c>
      <c r="D31" s="44"/>
      <c r="E31" s="47" t="s">
        <v>29</v>
      </c>
      <c r="F31" s="49">
        <v>0.4</v>
      </c>
      <c r="G31" s="110">
        <f t="shared" si="10"/>
        <v>3.5416666666666652E-2</v>
      </c>
      <c r="H31" s="41">
        <v>6.9444444444444447E-4</v>
      </c>
      <c r="I31" s="30" t="str">
        <f t="shared" si="1"/>
        <v>-</v>
      </c>
      <c r="J31" s="49">
        <f t="shared" si="7"/>
        <v>30.299999999999994</v>
      </c>
      <c r="K31" s="90">
        <f t="shared" si="11"/>
        <v>0.27291666666666664</v>
      </c>
      <c r="L31" s="90">
        <f t="shared" si="12"/>
        <v>0.34930555555555554</v>
      </c>
      <c r="M31" s="15"/>
      <c r="N31" s="90">
        <f t="shared" si="13"/>
        <v>0.39791666666666664</v>
      </c>
      <c r="O31" s="90">
        <f t="shared" si="3"/>
        <v>0.45208333333333323</v>
      </c>
      <c r="P31" s="90">
        <f t="shared" si="4"/>
        <v>0.54930555555555538</v>
      </c>
      <c r="Q31" s="107">
        <f t="shared" si="5"/>
        <v>0.60138888888888875</v>
      </c>
      <c r="R31" s="119"/>
      <c r="S31" s="117">
        <f t="shared" si="8"/>
        <v>0.71597222222222212</v>
      </c>
      <c r="T31" s="114"/>
    </row>
    <row r="32" spans="1:20" ht="14.4" thickBot="1">
      <c r="A32" s="86">
        <f t="shared" si="0"/>
        <v>23</v>
      </c>
      <c r="B32" s="89" t="s">
        <v>96</v>
      </c>
      <c r="C32" s="51"/>
      <c r="D32" s="44"/>
      <c r="E32" s="47" t="s">
        <v>24</v>
      </c>
      <c r="F32" s="49">
        <v>2.2000000000000002</v>
      </c>
      <c r="G32" s="110">
        <f t="shared" si="10"/>
        <v>3.8194444444444427E-2</v>
      </c>
      <c r="H32" s="41">
        <v>2.7777777777777779E-3</v>
      </c>
      <c r="I32" s="30" t="str">
        <f t="shared" si="1"/>
        <v>-</v>
      </c>
      <c r="J32" s="49">
        <f t="shared" si="7"/>
        <v>32.499999999999993</v>
      </c>
      <c r="K32" s="90">
        <f t="shared" si="11"/>
        <v>0.27569444444444441</v>
      </c>
      <c r="L32" s="90">
        <f t="shared" si="12"/>
        <v>0.3520833333333333</v>
      </c>
      <c r="M32" s="15"/>
      <c r="N32" s="90">
        <f t="shared" si="13"/>
        <v>0.40069444444444441</v>
      </c>
      <c r="O32" s="90">
        <f t="shared" si="3"/>
        <v>0.45486111111111099</v>
      </c>
      <c r="P32" s="90">
        <f t="shared" si="4"/>
        <v>0.55208333333333315</v>
      </c>
      <c r="Q32" s="107">
        <f t="shared" si="5"/>
        <v>0.60416666666666652</v>
      </c>
      <c r="R32" s="119"/>
      <c r="S32" s="117">
        <f t="shared" si="8"/>
        <v>0.71874999999999989</v>
      </c>
      <c r="T32" s="114"/>
    </row>
    <row r="33" spans="1:20" ht="14.4" thickBot="1">
      <c r="A33" s="86">
        <f t="shared" si="0"/>
        <v>24</v>
      </c>
      <c r="B33" s="91" t="s">
        <v>95</v>
      </c>
      <c r="C33" s="51" t="s">
        <v>60</v>
      </c>
      <c r="D33" s="44"/>
      <c r="E33" s="47" t="s">
        <v>29</v>
      </c>
      <c r="F33" s="49">
        <v>4</v>
      </c>
      <c r="G33" s="110">
        <f t="shared" si="10"/>
        <v>4.166666666666665E-2</v>
      </c>
      <c r="H33" s="41">
        <v>3.472222222222222E-3</v>
      </c>
      <c r="I33" s="30">
        <f t="shared" si="1"/>
        <v>48</v>
      </c>
      <c r="J33" s="49">
        <f t="shared" si="7"/>
        <v>36.499999999999993</v>
      </c>
      <c r="K33" s="90">
        <f t="shared" si="11"/>
        <v>0.27916666666666662</v>
      </c>
      <c r="L33" s="90">
        <f t="shared" si="12"/>
        <v>0.35555555555555551</v>
      </c>
      <c r="M33" s="15"/>
      <c r="N33" s="90">
        <f t="shared" si="13"/>
        <v>0.40416666666666662</v>
      </c>
      <c r="O33" s="90">
        <f t="shared" si="3"/>
        <v>0.4583333333333332</v>
      </c>
      <c r="P33" s="90">
        <f t="shared" si="4"/>
        <v>0.55555555555555536</v>
      </c>
      <c r="Q33" s="107">
        <f t="shared" si="5"/>
        <v>0.60763888888888873</v>
      </c>
      <c r="R33" s="119"/>
      <c r="S33" s="117">
        <f t="shared" si="8"/>
        <v>0.7222222222222221</v>
      </c>
      <c r="T33" s="114"/>
    </row>
    <row r="34" spans="1:20" ht="14.4" thickBot="1">
      <c r="A34" s="86">
        <f t="shared" si="0"/>
        <v>25</v>
      </c>
      <c r="B34" s="89" t="s">
        <v>94</v>
      </c>
      <c r="C34" s="44"/>
      <c r="D34" s="44"/>
      <c r="E34" s="47" t="s">
        <v>26</v>
      </c>
      <c r="F34" s="95">
        <v>3.4</v>
      </c>
      <c r="G34" s="110">
        <f t="shared" si="10"/>
        <v>4.4444444444444425E-2</v>
      </c>
      <c r="H34" s="41">
        <v>2.7777777777777779E-3</v>
      </c>
      <c r="I34" s="30">
        <f t="shared" si="1"/>
        <v>51</v>
      </c>
      <c r="J34" s="49">
        <f t="shared" si="7"/>
        <v>39.899999999999991</v>
      </c>
      <c r="K34" s="90">
        <f t="shared" si="11"/>
        <v>0.28194444444444439</v>
      </c>
      <c r="L34" s="90">
        <f t="shared" si="12"/>
        <v>0.35833333333333328</v>
      </c>
      <c r="M34" s="15"/>
      <c r="N34" s="90">
        <f t="shared" si="13"/>
        <v>0.40694444444444439</v>
      </c>
      <c r="O34" s="90">
        <f t="shared" si="3"/>
        <v>0.46111111111111097</v>
      </c>
      <c r="P34" s="90">
        <f t="shared" si="4"/>
        <v>0.55833333333333313</v>
      </c>
      <c r="Q34" s="107">
        <f t="shared" si="5"/>
        <v>0.6104166666666665</v>
      </c>
      <c r="R34" s="119"/>
      <c r="S34" s="117">
        <f t="shared" si="8"/>
        <v>0.72499999999999987</v>
      </c>
      <c r="T34" s="114"/>
    </row>
    <row r="35" spans="1:20" ht="14.4" thickBot="1">
      <c r="A35" s="86">
        <f t="shared" si="0"/>
        <v>26</v>
      </c>
      <c r="B35" s="89" t="s">
        <v>93</v>
      </c>
      <c r="C35" s="44"/>
      <c r="D35" s="104"/>
      <c r="E35" s="96" t="s">
        <v>26</v>
      </c>
      <c r="F35" s="49">
        <v>2.7</v>
      </c>
      <c r="G35" s="110">
        <f t="shared" si="10"/>
        <v>4.6527777777777758E-2</v>
      </c>
      <c r="H35" s="41">
        <v>2.0833333333333333E-3</v>
      </c>
      <c r="I35" s="30" t="str">
        <f t="shared" si="1"/>
        <v>-</v>
      </c>
      <c r="J35" s="49">
        <f t="shared" si="7"/>
        <v>42.599999999999994</v>
      </c>
      <c r="K35" s="90">
        <f t="shared" si="11"/>
        <v>0.28402777777777771</v>
      </c>
      <c r="L35" s="90">
        <f t="shared" si="12"/>
        <v>0.36041666666666661</v>
      </c>
      <c r="M35" s="15"/>
      <c r="N35" s="90">
        <f t="shared" si="13"/>
        <v>0.40902777777777771</v>
      </c>
      <c r="O35" s="90">
        <f t="shared" si="3"/>
        <v>0.4631944444444443</v>
      </c>
      <c r="P35" s="90">
        <f t="shared" si="4"/>
        <v>0.56041666666666645</v>
      </c>
      <c r="Q35" s="107">
        <f t="shared" si="5"/>
        <v>0.61249999999999982</v>
      </c>
      <c r="R35" s="119"/>
      <c r="S35" s="117">
        <f t="shared" si="8"/>
        <v>0.72708333333333319</v>
      </c>
      <c r="T35" s="114"/>
    </row>
    <row r="36" spans="1:20" ht="14.4" thickBot="1">
      <c r="A36" s="97">
        <v>27</v>
      </c>
      <c r="B36" s="112" t="s">
        <v>25</v>
      </c>
      <c r="C36" s="98"/>
      <c r="D36" s="105"/>
      <c r="E36" s="99" t="s">
        <v>24</v>
      </c>
      <c r="F36" s="63">
        <v>4</v>
      </c>
      <c r="G36" s="110">
        <f t="shared" si="10"/>
        <v>4.9999999999999982E-2</v>
      </c>
      <c r="H36" s="124">
        <v>3.472222222222222E-3</v>
      </c>
      <c r="I36" s="30">
        <f t="shared" si="1"/>
        <v>48</v>
      </c>
      <c r="J36" s="121">
        <f t="shared" si="7"/>
        <v>46.599999999999994</v>
      </c>
      <c r="K36" s="122">
        <f t="shared" si="11"/>
        <v>0.28749999999999992</v>
      </c>
      <c r="L36" s="122">
        <f t="shared" si="12"/>
        <v>0.36388888888888882</v>
      </c>
      <c r="M36" s="123"/>
      <c r="N36" s="122">
        <f t="shared" si="13"/>
        <v>0.41249999999999992</v>
      </c>
      <c r="O36" s="122">
        <f t="shared" si="3"/>
        <v>0.46666666666666651</v>
      </c>
      <c r="P36" s="122">
        <f t="shared" si="4"/>
        <v>0.56388888888888866</v>
      </c>
      <c r="Q36" s="122">
        <f t="shared" si="5"/>
        <v>0.61597222222222203</v>
      </c>
      <c r="R36" s="120"/>
      <c r="S36" s="125">
        <f t="shared" si="8"/>
        <v>0.7305555555555554</v>
      </c>
      <c r="T36" s="115"/>
    </row>
    <row r="38" spans="1:20">
      <c r="B38" t="s">
        <v>46</v>
      </c>
      <c r="P38" t="s">
        <v>47</v>
      </c>
    </row>
    <row r="40" spans="1:20">
      <c r="B40" t="s">
        <v>83</v>
      </c>
    </row>
    <row r="41" spans="1:20">
      <c r="B41" t="s">
        <v>64</v>
      </c>
    </row>
    <row r="42" spans="1:20">
      <c r="B42" t="s">
        <v>49</v>
      </c>
    </row>
    <row r="43" spans="1:20">
      <c r="B43" t="s">
        <v>114</v>
      </c>
    </row>
    <row r="44" spans="1:20">
      <c r="B44" t="s">
        <v>50</v>
      </c>
      <c r="F44" t="s">
        <v>51</v>
      </c>
    </row>
    <row r="45" spans="1:20">
      <c r="B45" t="s">
        <v>52</v>
      </c>
      <c r="F45" t="s">
        <v>53</v>
      </c>
    </row>
    <row r="46" spans="1:20">
      <c r="B46" t="s">
        <v>54</v>
      </c>
      <c r="F46" t="s">
        <v>55</v>
      </c>
    </row>
    <row r="47" spans="1:20">
      <c r="B47" t="s">
        <v>56</v>
      </c>
    </row>
    <row r="48" spans="1:20">
      <c r="C48"/>
      <c r="D48"/>
    </row>
  </sheetData>
  <sheetProtection selectLockedCells="1" selectUnlockedCells="1"/>
  <sortState xmlns:xlrd2="http://schemas.microsoft.com/office/spreadsheetml/2017/richdata2" ref="A10:B36">
    <sortCondition descending="1" ref="A10:A36"/>
  </sortState>
  <mergeCells count="2">
    <mergeCell ref="B4:U4"/>
    <mergeCell ref="A8:A9"/>
  </mergeCells>
  <phoneticPr fontId="11" type="noConversion"/>
  <pageMargins left="0.38194444444444442" right="0.11805555555555555" top="0.26111111111111113" bottom="0.15763888888888888" header="0.51180555555555551" footer="0.51180555555555551"/>
  <pageSetup paperSize="9" scale="63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Linia nr 4</vt:lpstr>
      <vt:lpstr>str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Czerwińska</dc:creator>
  <cp:lastModifiedBy>Anna Czerwińska</cp:lastModifiedBy>
  <cp:lastPrinted>2024-07-01T07:05:18Z</cp:lastPrinted>
  <dcterms:created xsi:type="dcterms:W3CDTF">2023-05-23T10:17:02Z</dcterms:created>
  <dcterms:modified xsi:type="dcterms:W3CDTF">2024-07-10T07:08:56Z</dcterms:modified>
</cp:coreProperties>
</file>