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W:\### Dysk wspolny Wydzialu Transportu Drogowego IF II ###\Piotr - Naczelnik\Dla Marszałka VI 2019\2024 PTZ\ROZKŁADY Od Przewoźników\PKS  Łęczyca\25.09.2023\"/>
    </mc:Choice>
  </mc:AlternateContent>
  <xr:revisionPtr revIDLastSave="0" documentId="13_ncr:1_{9328870B-A347-4262-99FE-80891599CDA2}" xr6:coauthVersionLast="36" xr6:coauthVersionMax="36" xr10:uidLastSave="{00000000-0000-0000-0000-000000000000}"/>
  <bookViews>
    <workbookView xWindow="0" yWindow="30" windowWidth="19140" windowHeight="6840" xr2:uid="{00000000-000D-0000-FFFF-FFFF00000000}"/>
  </bookViews>
  <sheets>
    <sheet name="Poddębice 010" sheetId="5" r:id="rId1"/>
  </sheets>
  <calcPr calcId="191029"/>
</workbook>
</file>

<file path=xl/calcChain.xml><?xml version="1.0" encoding="utf-8"?>
<calcChain xmlns="http://schemas.openxmlformats.org/spreadsheetml/2006/main">
  <c r="AA57" i="5" l="1"/>
  <c r="AA56" i="5" s="1"/>
  <c r="AA55" i="5" s="1"/>
  <c r="AA54" i="5" s="1"/>
  <c r="AA53" i="5" s="1"/>
  <c r="AA51" i="5" s="1"/>
  <c r="AA29" i="5" s="1"/>
  <c r="AA28" i="5" s="1"/>
  <c r="AA27" i="5" s="1"/>
  <c r="AA26" i="5" s="1"/>
  <c r="AA25" i="5" s="1"/>
  <c r="AA23" i="5" s="1"/>
  <c r="AA22" i="5" s="1"/>
  <c r="AA21" i="5" s="1"/>
  <c r="AA20" i="5" s="1"/>
  <c r="AA19" i="5" s="1"/>
  <c r="AA18" i="5" s="1"/>
  <c r="AA17" i="5" s="1"/>
  <c r="AA16" i="5" s="1"/>
  <c r="AA15" i="5" s="1"/>
  <c r="AA14" i="5" s="1"/>
  <c r="AA11" i="5" s="1"/>
  <c r="AA9" i="5" s="1"/>
  <c r="AA8" i="5" s="1"/>
  <c r="AA58" i="5"/>
  <c r="K10" i="5"/>
  <c r="K11" i="5" s="1"/>
  <c r="K14" i="5" s="1"/>
  <c r="K15" i="5" s="1"/>
  <c r="K16" i="5" s="1"/>
  <c r="K17" i="5" s="1"/>
  <c r="K18" i="5" s="1"/>
  <c r="K19" i="5" s="1"/>
  <c r="K20" i="5" s="1"/>
  <c r="K21" i="5" s="1"/>
  <c r="K22" i="5" s="1"/>
  <c r="K23" i="5" s="1"/>
  <c r="K24" i="5" s="1"/>
  <c r="K25" i="5" s="1"/>
  <c r="K26" i="5" s="1"/>
  <c r="K27" i="5" s="1"/>
  <c r="K28" i="5" s="1"/>
  <c r="K30" i="5" s="1"/>
  <c r="K51" i="5" s="1"/>
  <c r="K52" i="5" s="1"/>
  <c r="K54" i="5" s="1"/>
  <c r="K55" i="5" s="1"/>
  <c r="K56" i="5" s="1"/>
  <c r="K57" i="5" s="1"/>
  <c r="K58" i="5" s="1"/>
  <c r="K59" i="5" s="1"/>
  <c r="AL58" i="5" l="1"/>
  <c r="AL57" i="5" s="1"/>
  <c r="AL56" i="5" s="1"/>
  <c r="AL55" i="5" s="1"/>
  <c r="AL54" i="5" s="1"/>
  <c r="AL53" i="5" s="1"/>
  <c r="AL51" i="5" s="1"/>
  <c r="AL50" i="5" s="1"/>
  <c r="AL49" i="5" s="1"/>
  <c r="AL48" i="5" s="1"/>
  <c r="AL47" i="5" s="1"/>
  <c r="AL46" i="5" s="1"/>
  <c r="AL45" i="5" s="1"/>
  <c r="AL44" i="5" s="1"/>
  <c r="AL43" i="5" s="1"/>
  <c r="AL42" i="5" s="1"/>
  <c r="AL41" i="5" s="1"/>
  <c r="AL40" i="5" s="1"/>
  <c r="AL39" i="5" s="1"/>
  <c r="AL38" i="5" s="1"/>
  <c r="AL37" i="5" s="1"/>
  <c r="AL36" i="5" s="1"/>
  <c r="AL35" i="5" s="1"/>
  <c r="AL34" i="5" s="1"/>
  <c r="AL33" i="5" s="1"/>
  <c r="AL32" i="5" s="1"/>
  <c r="AL31" i="5" s="1"/>
  <c r="AL13" i="5" s="1"/>
  <c r="AL12" i="5" s="1"/>
  <c r="AL10" i="5" s="1"/>
  <c r="AL8" i="5" s="1"/>
  <c r="AL7" i="5" s="1"/>
  <c r="AF58" i="5"/>
  <c r="AF57" i="5" s="1"/>
  <c r="AF56" i="5" s="1"/>
  <c r="AF55" i="5" s="1"/>
  <c r="AF54" i="5" s="1"/>
  <c r="AF53" i="5" s="1"/>
  <c r="AF51" i="5" s="1"/>
  <c r="AF29" i="5" s="1"/>
  <c r="AF28" i="5" s="1"/>
  <c r="AF27" i="5" s="1"/>
  <c r="AF26" i="5" s="1"/>
  <c r="AF25" i="5" s="1"/>
  <c r="AF23" i="5" s="1"/>
  <c r="AF22" i="5" s="1"/>
  <c r="AF21" i="5" s="1"/>
  <c r="AF20" i="5" s="1"/>
  <c r="AF19" i="5" s="1"/>
  <c r="AF18" i="5" s="1"/>
  <c r="AF17" i="5" s="1"/>
  <c r="AF16" i="5" s="1"/>
  <c r="AF15" i="5" s="1"/>
  <c r="AF14" i="5" s="1"/>
  <c r="AF11" i="5" s="1"/>
  <c r="AF9" i="5" s="1"/>
  <c r="AD58" i="5"/>
  <c r="AD57" i="5" s="1"/>
  <c r="AD56" i="5" s="1"/>
  <c r="AD55" i="5" s="1"/>
  <c r="AD54" i="5" s="1"/>
  <c r="AD53" i="5" s="1"/>
  <c r="AD51" i="5" s="1"/>
  <c r="AD29" i="5" s="1"/>
  <c r="AD28" i="5" s="1"/>
  <c r="AD27" i="5" s="1"/>
  <c r="AD26" i="5" s="1"/>
  <c r="AD25" i="5" s="1"/>
  <c r="AD23" i="5" s="1"/>
  <c r="AD22" i="5" s="1"/>
  <c r="AD21" i="5" s="1"/>
  <c r="AD20" i="5" s="1"/>
  <c r="AD19" i="5" s="1"/>
  <c r="AD18" i="5" s="1"/>
  <c r="AD17" i="5" s="1"/>
  <c r="AD16" i="5" s="1"/>
  <c r="AD15" i="5" s="1"/>
  <c r="AD14" i="5" s="1"/>
  <c r="AD11" i="5" s="1"/>
  <c r="AD9" i="5" s="1"/>
  <c r="AD8" i="5" s="1"/>
  <c r="AI58" i="5"/>
  <c r="AI57" i="5" s="1"/>
  <c r="AI56" i="5" s="1"/>
  <c r="AI55" i="5" s="1"/>
  <c r="AI54" i="5" s="1"/>
  <c r="AI53" i="5" s="1"/>
  <c r="AI51" i="5" s="1"/>
  <c r="AI50" i="5" s="1"/>
  <c r="AI49" i="5" s="1"/>
  <c r="AI48" i="5" s="1"/>
  <c r="AI47" i="5" s="1"/>
  <c r="AI46" i="5" s="1"/>
  <c r="AI45" i="5" s="1"/>
  <c r="AI44" i="5" s="1"/>
  <c r="AI43" i="5" s="1"/>
  <c r="AI42" i="5" s="1"/>
  <c r="AI41" i="5" s="1"/>
  <c r="AI40" i="5" s="1"/>
  <c r="AI39" i="5" s="1"/>
  <c r="AI38" i="5" s="1"/>
  <c r="AI37" i="5" s="1"/>
  <c r="AI36" i="5" s="1"/>
  <c r="AI35" i="5" s="1"/>
  <c r="AI34" i="5" s="1"/>
  <c r="AI33" i="5" s="1"/>
  <c r="AI32" i="5" s="1"/>
  <c r="AI31" i="5" s="1"/>
  <c r="AI13" i="5" s="1"/>
  <c r="AI12" i="5" s="1"/>
  <c r="AI10" i="5" s="1"/>
  <c r="AI8" i="5" s="1"/>
  <c r="AI7" i="5" s="1"/>
  <c r="W58" i="5"/>
  <c r="W57" i="5" s="1"/>
  <c r="W56" i="5" s="1"/>
  <c r="W55" i="5" s="1"/>
  <c r="W54" i="5" s="1"/>
  <c r="W53" i="5" s="1"/>
  <c r="W51" i="5" s="1"/>
  <c r="Y58" i="5"/>
  <c r="Y57" i="5" s="1"/>
  <c r="Y56" i="5" s="1"/>
  <c r="Y55" i="5" s="1"/>
  <c r="Y54" i="5" s="1"/>
  <c r="Y53" i="5" s="1"/>
  <c r="Y51" i="5" s="1"/>
  <c r="Y50" i="5" s="1"/>
  <c r="Y49" i="5" s="1"/>
  <c r="Y48" i="5" s="1"/>
  <c r="Y47" i="5" s="1"/>
  <c r="Y46" i="5" s="1"/>
  <c r="Y45" i="5" s="1"/>
  <c r="Y44" i="5" s="1"/>
  <c r="Y43" i="5" s="1"/>
  <c r="Y42" i="5" s="1"/>
  <c r="Y41" i="5" s="1"/>
  <c r="Y40" i="5" s="1"/>
  <c r="Y39" i="5" s="1"/>
  <c r="Y38" i="5" s="1"/>
  <c r="Y37" i="5" s="1"/>
  <c r="Y36" i="5" s="1"/>
  <c r="Y35" i="5" s="1"/>
  <c r="Y34" i="5" s="1"/>
  <c r="Y33" i="5" s="1"/>
  <c r="Y32" i="5" s="1"/>
  <c r="Y31" i="5" s="1"/>
  <c r="Y13" i="5" s="1"/>
  <c r="Y12" i="5" s="1"/>
  <c r="Y10" i="5" s="1"/>
  <c r="Y8" i="5" s="1"/>
  <c r="Y7" i="5" s="1"/>
  <c r="Z58" i="5"/>
  <c r="Z57" i="5" s="1"/>
  <c r="Z56" i="5" s="1"/>
  <c r="Z55" i="5" s="1"/>
  <c r="Z54" i="5" s="1"/>
  <c r="Z53" i="5" s="1"/>
  <c r="Z51" i="5" s="1"/>
  <c r="Z50" i="5" s="1"/>
  <c r="Z49" i="5" s="1"/>
  <c r="Z48" i="5" s="1"/>
  <c r="Z47" i="5" s="1"/>
  <c r="Z46" i="5" s="1"/>
  <c r="Z45" i="5" s="1"/>
  <c r="Z44" i="5" s="1"/>
  <c r="Z43" i="5" s="1"/>
  <c r="Z42" i="5" s="1"/>
  <c r="Z41" i="5" s="1"/>
  <c r="Z40" i="5" s="1"/>
  <c r="Z39" i="5" s="1"/>
  <c r="Z38" i="5" s="1"/>
  <c r="Z37" i="5" s="1"/>
  <c r="Z36" i="5" s="1"/>
  <c r="Z35" i="5" s="1"/>
  <c r="Z34" i="5" s="1"/>
  <c r="Z33" i="5" s="1"/>
  <c r="Z32" i="5" s="1"/>
  <c r="Z31" i="5" s="1"/>
  <c r="Z13" i="5" s="1"/>
  <c r="Z12" i="5" s="1"/>
  <c r="Z10" i="5" s="1"/>
  <c r="Z8" i="5" s="1"/>
  <c r="Z7" i="5" s="1"/>
  <c r="AB58" i="5"/>
  <c r="AB57" i="5" s="1"/>
  <c r="AB56" i="5" s="1"/>
  <c r="AB55" i="5" s="1"/>
  <c r="AB54" i="5" s="1"/>
  <c r="AB53" i="5" s="1"/>
  <c r="AB51" i="5" s="1"/>
  <c r="AB50" i="5" s="1"/>
  <c r="AB49" i="5" s="1"/>
  <c r="AB48" i="5" s="1"/>
  <c r="AB47" i="5" s="1"/>
  <c r="AB46" i="5" s="1"/>
  <c r="AB45" i="5" s="1"/>
  <c r="AB44" i="5" s="1"/>
  <c r="AB43" i="5" s="1"/>
  <c r="AB42" i="5" s="1"/>
  <c r="AB41" i="5" s="1"/>
  <c r="AB40" i="5" s="1"/>
  <c r="AB39" i="5" s="1"/>
  <c r="AB38" i="5" s="1"/>
  <c r="AB37" i="5" s="1"/>
  <c r="AB36" i="5" s="1"/>
  <c r="AB35" i="5" s="1"/>
  <c r="AB34" i="5" s="1"/>
  <c r="AB33" i="5" s="1"/>
  <c r="AB32" i="5" s="1"/>
  <c r="AB31" i="5" s="1"/>
  <c r="AB13" i="5" s="1"/>
  <c r="AB12" i="5" s="1"/>
  <c r="AB10" i="5" s="1"/>
  <c r="AB8" i="5" s="1"/>
  <c r="AB7" i="5" s="1"/>
  <c r="X58" i="5"/>
  <c r="X57" i="5" s="1"/>
  <c r="X56" i="5" s="1"/>
  <c r="X55" i="5" s="1"/>
  <c r="X54" i="5" s="1"/>
  <c r="X53" i="5" s="1"/>
  <c r="X51" i="5" s="1"/>
  <c r="X50" i="5" s="1"/>
  <c r="X49" i="5" s="1"/>
  <c r="X48" i="5" s="1"/>
  <c r="X47" i="5" s="1"/>
  <c r="X46" i="5" s="1"/>
  <c r="X45" i="5" s="1"/>
  <c r="X44" i="5" s="1"/>
  <c r="X43" i="5" s="1"/>
  <c r="X42" i="5" s="1"/>
  <c r="X41" i="5" s="1"/>
  <c r="X40" i="5" s="1"/>
  <c r="X39" i="5" s="1"/>
  <c r="X38" i="5" s="1"/>
  <c r="X37" i="5" s="1"/>
  <c r="X36" i="5" s="1"/>
  <c r="X35" i="5" s="1"/>
  <c r="X34" i="5" s="1"/>
  <c r="X33" i="5" s="1"/>
  <c r="X32" i="5" s="1"/>
  <c r="X31" i="5" s="1"/>
  <c r="X13" i="5" s="1"/>
  <c r="X12" i="5" s="1"/>
  <c r="X10" i="5" s="1"/>
  <c r="X8" i="5" s="1"/>
  <c r="X7" i="5" s="1"/>
  <c r="O10" i="5"/>
  <c r="O11" i="5" s="1"/>
  <c r="O14" i="5" s="1"/>
  <c r="O15" i="5" s="1"/>
  <c r="O16" i="5" s="1"/>
  <c r="O17" i="5" s="1"/>
  <c r="O18" i="5" s="1"/>
  <c r="O19" i="5" s="1"/>
  <c r="O20" i="5" s="1"/>
  <c r="O21" i="5" s="1"/>
  <c r="O22" i="5" s="1"/>
  <c r="O23" i="5" s="1"/>
  <c r="O24" i="5" s="1"/>
  <c r="O25" i="5" s="1"/>
  <c r="O26" i="5" s="1"/>
  <c r="O27" i="5" s="1"/>
  <c r="O28" i="5" s="1"/>
  <c r="O30" i="5" s="1"/>
  <c r="O51" i="5" s="1"/>
  <c r="O52" i="5" s="1"/>
  <c r="O54" i="5" s="1"/>
  <c r="O55" i="5" s="1"/>
  <c r="O56" i="5" s="1"/>
  <c r="O57" i="5" s="1"/>
  <c r="O58" i="5" s="1"/>
  <c r="O59" i="5" s="1"/>
  <c r="I10" i="5"/>
  <c r="I11" i="5" s="1"/>
  <c r="I14" i="5" s="1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30" i="5" s="1"/>
  <c r="I51" i="5" s="1"/>
  <c r="I52" i="5" s="1"/>
  <c r="I54" i="5" s="1"/>
  <c r="I55" i="5" s="1"/>
  <c r="I56" i="5" s="1"/>
  <c r="I57" i="5" s="1"/>
  <c r="I58" i="5" s="1"/>
  <c r="I59" i="5" s="1"/>
  <c r="G10" i="5"/>
  <c r="G11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30" i="5" s="1"/>
  <c r="G51" i="5" s="1"/>
  <c r="G52" i="5" s="1"/>
  <c r="G54" i="5" s="1"/>
  <c r="G55" i="5" s="1"/>
  <c r="G56" i="5" s="1"/>
  <c r="G57" i="5" s="1"/>
  <c r="G58" i="5" s="1"/>
  <c r="G59" i="5" s="1"/>
  <c r="P54" i="5"/>
  <c r="P55" i="5" s="1"/>
  <c r="P56" i="5" s="1"/>
  <c r="P57" i="5" s="1"/>
  <c r="P58" i="5" s="1"/>
  <c r="P59" i="5" s="1"/>
  <c r="N54" i="5"/>
  <c r="N55" i="5" s="1"/>
  <c r="N56" i="5" s="1"/>
  <c r="N57" i="5" s="1"/>
  <c r="N58" i="5" s="1"/>
  <c r="N59" i="5" s="1"/>
  <c r="Q8" i="5"/>
  <c r="Q9" i="5" s="1"/>
  <c r="Q10" i="5" s="1"/>
  <c r="Q11" i="5" s="1"/>
  <c r="Q12" i="5" s="1"/>
  <c r="Q13" i="5" s="1"/>
  <c r="Q14" i="5" s="1"/>
  <c r="Q15" i="5" s="1"/>
  <c r="Q16" i="5" s="1"/>
  <c r="Q17" i="5" s="1"/>
  <c r="Q18" i="5" s="1"/>
  <c r="Q19" i="5" s="1"/>
  <c r="Q20" i="5" s="1"/>
  <c r="Q21" i="5" s="1"/>
  <c r="Q22" i="5" s="1"/>
  <c r="Q23" i="5" s="1"/>
  <c r="Q24" i="5" s="1"/>
  <c r="Q25" i="5" s="1"/>
  <c r="Q26" i="5" s="1"/>
  <c r="Q27" i="5" s="1"/>
  <c r="Q28" i="5" s="1"/>
  <c r="Q29" i="5" s="1"/>
  <c r="Q30" i="5" s="1"/>
  <c r="Q31" i="5" s="1"/>
  <c r="Q32" i="5" s="1"/>
  <c r="Q33" i="5" s="1"/>
  <c r="Q34" i="5" s="1"/>
  <c r="Q35" i="5" s="1"/>
  <c r="Q36" i="5" s="1"/>
  <c r="Q37" i="5" s="1"/>
  <c r="Q38" i="5" s="1"/>
  <c r="Q39" i="5" s="1"/>
  <c r="Q40" i="5" s="1"/>
  <c r="Q41" i="5" s="1"/>
  <c r="Q42" i="5" s="1"/>
  <c r="Q43" i="5" s="1"/>
  <c r="Q44" i="5" s="1"/>
  <c r="Q45" i="5" s="1"/>
  <c r="Q46" i="5" s="1"/>
  <c r="Q47" i="5" s="1"/>
  <c r="Q48" i="5" s="1"/>
  <c r="Q49" i="5" s="1"/>
  <c r="Q50" i="5" s="1"/>
  <c r="Q51" i="5" s="1"/>
  <c r="Q52" i="5" s="1"/>
  <c r="Q53" i="5" s="1"/>
  <c r="Q54" i="5" s="1"/>
  <c r="Q55" i="5" s="1"/>
  <c r="Q56" i="5" s="1"/>
  <c r="Q57" i="5" s="1"/>
  <c r="Q58" i="5" s="1"/>
  <c r="Q59" i="5" s="1"/>
  <c r="Q60" i="5" s="1"/>
  <c r="W29" i="5" l="1"/>
  <c r="W28" i="5" s="1"/>
  <c r="W27" i="5" s="1"/>
  <c r="W26" i="5" s="1"/>
  <c r="W25" i="5" s="1"/>
  <c r="W23" i="5" s="1"/>
  <c r="W22" i="5" s="1"/>
  <c r="W21" i="5" s="1"/>
  <c r="W20" i="5" s="1"/>
  <c r="W19" i="5" s="1"/>
  <c r="W18" i="5" s="1"/>
  <c r="W17" i="5" s="1"/>
  <c r="W16" i="5" s="1"/>
  <c r="W15" i="5" s="1"/>
  <c r="W14" i="5" s="1"/>
  <c r="W11" i="5" s="1"/>
  <c r="W9" i="5" s="1"/>
  <c r="W8" i="5" s="1"/>
  <c r="AF8" i="5"/>
  <c r="P8" i="5"/>
  <c r="P9" i="5" s="1"/>
  <c r="P12" i="5" s="1"/>
  <c r="P13" i="5" s="1"/>
  <c r="P31" i="5" s="1"/>
  <c r="P32" i="5" s="1"/>
  <c r="M8" i="5"/>
  <c r="M9" i="5" s="1"/>
  <c r="N8" i="5"/>
  <c r="N9" i="5" s="1"/>
  <c r="L8" i="5"/>
  <c r="L9" i="5" s="1"/>
  <c r="L12" i="5" s="1"/>
  <c r="L13" i="5" s="1"/>
  <c r="L31" i="5" s="1"/>
  <c r="L32" i="5" s="1"/>
  <c r="L33" i="5" s="1"/>
  <c r="L34" i="5" s="1"/>
  <c r="L35" i="5" s="1"/>
  <c r="L36" i="5" s="1"/>
  <c r="L37" i="5" s="1"/>
  <c r="L38" i="5" s="1"/>
  <c r="L39" i="5" s="1"/>
  <c r="L40" i="5" s="1"/>
  <c r="L41" i="5" s="1"/>
  <c r="L42" i="5" s="1"/>
  <c r="L43" i="5" s="1"/>
  <c r="L44" i="5" s="1"/>
  <c r="L45" i="5" s="1"/>
  <c r="L46" i="5" s="1"/>
  <c r="L47" i="5" s="1"/>
  <c r="L48" i="5" s="1"/>
  <c r="L49" i="5" s="1"/>
  <c r="L50" i="5" s="1"/>
  <c r="L51" i="5" s="1"/>
  <c r="L52" i="5" s="1"/>
  <c r="L54" i="5" s="1"/>
  <c r="L55" i="5" s="1"/>
  <c r="L56" i="5" s="1"/>
  <c r="L57" i="5" s="1"/>
  <c r="L58" i="5" s="1"/>
  <c r="L59" i="5" s="1"/>
  <c r="N12" i="5" l="1"/>
  <c r="N13" i="5" s="1"/>
  <c r="N31" i="5" s="1"/>
  <c r="N32" i="5" s="1"/>
  <c r="M12" i="5"/>
  <c r="M13" i="5" s="1"/>
  <c r="M31" i="5" s="1"/>
  <c r="M32" i="5" s="1"/>
  <c r="M33" i="5" s="1"/>
  <c r="M34" i="5" s="1"/>
  <c r="M35" i="5" s="1"/>
  <c r="M36" i="5" s="1"/>
  <c r="M37" i="5" s="1"/>
  <c r="M38" i="5" s="1"/>
  <c r="M39" i="5" s="1"/>
  <c r="M40" i="5" s="1"/>
  <c r="M41" i="5" s="1"/>
  <c r="M42" i="5" s="1"/>
  <c r="M43" i="5" s="1"/>
  <c r="M44" i="5" s="1"/>
  <c r="M45" i="5" s="1"/>
  <c r="M46" i="5" s="1"/>
  <c r="M47" i="5" s="1"/>
  <c r="M48" i="5" s="1"/>
  <c r="M49" i="5" s="1"/>
  <c r="M50" i="5" s="1"/>
  <c r="M51" i="5" s="1"/>
  <c r="M52" i="5" s="1"/>
  <c r="M54" i="5" s="1"/>
  <c r="M55" i="5" s="1"/>
  <c r="M56" i="5" s="1"/>
  <c r="M57" i="5" s="1"/>
  <c r="M58" i="5" s="1"/>
  <c r="M59" i="5" s="1"/>
</calcChain>
</file>

<file path=xl/sharedStrings.xml><?xml version="1.0" encoding="utf-8"?>
<sst xmlns="http://schemas.openxmlformats.org/spreadsheetml/2006/main" count="858" uniqueCount="98">
  <si>
    <t>Kurs</t>
  </si>
  <si>
    <t>Numer</t>
  </si>
  <si>
    <t>odl</t>
  </si>
  <si>
    <t>km</t>
  </si>
  <si>
    <t>vt</t>
  </si>
  <si>
    <t>zw</t>
  </si>
  <si>
    <t>przystanku</t>
  </si>
  <si>
    <t>Przystanek</t>
  </si>
  <si>
    <t>G</t>
  </si>
  <si>
    <t>Łęczyca ul. Belwederska PKP</t>
  </si>
  <si>
    <t>I</t>
  </si>
  <si>
    <t>R</t>
  </si>
  <si>
    <t>Łęczyca Dw. PKS/Belwederska</t>
  </si>
  <si>
    <t>P</t>
  </si>
  <si>
    <t>W</t>
  </si>
  <si>
    <t>Oznaczenia:</t>
  </si>
  <si>
    <t>Kategoria drogi:</t>
  </si>
  <si>
    <t>Rodzaje kursów:</t>
  </si>
  <si>
    <t>1,5</t>
  </si>
  <si>
    <t>1,3</t>
  </si>
  <si>
    <t>0,9</t>
  </si>
  <si>
    <t>0,7</t>
  </si>
  <si>
    <t>2,5</t>
  </si>
  <si>
    <t>3,0</t>
  </si>
  <si>
    <t>1,2</t>
  </si>
  <si>
    <t>Lp</t>
  </si>
  <si>
    <t>czas między przyst.</t>
  </si>
  <si>
    <t>Czas narast.</t>
  </si>
  <si>
    <t>Numer drogi</t>
  </si>
  <si>
    <t>01</t>
  </si>
  <si>
    <t>02</t>
  </si>
  <si>
    <t>03</t>
  </si>
  <si>
    <t>04</t>
  </si>
  <si>
    <t>06</t>
  </si>
  <si>
    <t xml:space="preserve">PKS Łęczyca Sp. z o.o. </t>
  </si>
  <si>
    <t>LINIA O CHARKTERZE UŻYTECZNOŚCI PUBLICZNEJ</t>
  </si>
  <si>
    <t>Nazwa linii: Łęczyca – Świnice Warckie - Poddębice</t>
  </si>
  <si>
    <t>Numer linii: 925010</t>
  </si>
  <si>
    <t>Kategoria drogi</t>
  </si>
  <si>
    <t>Łęczyca M. Konopnickiej przy stadionie Miejskim</t>
  </si>
  <si>
    <t>Łęczyca, ul. Konopnickiej przy posesji nr 18</t>
  </si>
  <si>
    <t>Łęczyca Kaliska</t>
  </si>
  <si>
    <t>Leszcze</t>
  </si>
  <si>
    <t>Wilczkowice</t>
  </si>
  <si>
    <t>Wichrów II</t>
  </si>
  <si>
    <t>Wąkczew</t>
  </si>
  <si>
    <t xml:space="preserve">Leźnica Mała </t>
  </si>
  <si>
    <t>Leźnica Mała II</t>
  </si>
  <si>
    <t>Borek nr 15</t>
  </si>
  <si>
    <t>Borek Las</t>
  </si>
  <si>
    <t>Parski</t>
  </si>
  <si>
    <t>Władysławów</t>
  </si>
  <si>
    <t>Piaski</t>
  </si>
  <si>
    <t>Stawiszyn</t>
  </si>
  <si>
    <t>Świnice Warckie Kolonia II</t>
  </si>
  <si>
    <t>Świnice Warckie Pl. M. Konopnickiej</t>
  </si>
  <si>
    <t>Wola Świniecka</t>
  </si>
  <si>
    <t>Saków</t>
  </si>
  <si>
    <t>Dzierżawy</t>
  </si>
  <si>
    <t>Zawada</t>
  </si>
  <si>
    <t>Wartkowice</t>
  </si>
  <si>
    <t>Stary Gostków</t>
  </si>
  <si>
    <t>Gostków</t>
  </si>
  <si>
    <t>Truskawiec</t>
  </si>
  <si>
    <t>Tur</t>
  </si>
  <si>
    <t>Brzezinki</t>
  </si>
  <si>
    <t>Sworawa</t>
  </si>
  <si>
    <t>Poddębice Łęczycka rondo</t>
  </si>
  <si>
    <t>Poddębice Zielona/Polna</t>
  </si>
  <si>
    <t>Poddębice Zielona/Wspólna</t>
  </si>
  <si>
    <t>G- droga gminna</t>
  </si>
  <si>
    <t>D -  kursuje od poniedziałku do piątku oprócz świąt.</t>
  </si>
  <si>
    <t xml:space="preserve">Liczba pojazdów niezbędnych </t>
  </si>
  <si>
    <t>R- teren prywatny</t>
  </si>
  <si>
    <t>W – droga wojewódzka</t>
  </si>
  <si>
    <t>zw - kursy zwykłe</t>
  </si>
  <si>
    <t>P – droga powiatowa</t>
  </si>
  <si>
    <t>vt – prędkość techniczna między przystankami</t>
  </si>
  <si>
    <r>
      <rPr>
        <b/>
        <sz val="10"/>
        <color theme="1"/>
        <rFont val="Calibri"/>
        <family val="2"/>
        <charset val="238"/>
        <scheme val="minor"/>
      </rPr>
      <t>m</t>
    </r>
    <r>
      <rPr>
        <sz val="10"/>
        <color theme="1"/>
        <rFont val="Calibri"/>
        <family val="2"/>
        <charset val="238"/>
        <scheme val="minor"/>
      </rPr>
      <t>- nie kursuje w dniach 24 i 31.XII</t>
    </r>
  </si>
  <si>
    <t>Dm</t>
  </si>
  <si>
    <t>Data i dane osoby zarządzającej transportem 10.08.2024 r. Jolanta Pisera</t>
  </si>
  <si>
    <t>Leszcze 54</t>
  </si>
  <si>
    <t>Topola Katowa</t>
  </si>
  <si>
    <t>Topola Katowa II</t>
  </si>
  <si>
    <t xml:space="preserve">Krzepocin I 36 </t>
  </si>
  <si>
    <t>Krzepocin I 11</t>
  </si>
  <si>
    <t xml:space="preserve">Krzepocin I 2 </t>
  </si>
  <si>
    <t>Krzepocin II</t>
  </si>
  <si>
    <t>Krzepocin II 9</t>
  </si>
  <si>
    <t xml:space="preserve">Krzepocin II 2 </t>
  </si>
  <si>
    <t xml:space="preserve">Mniszki </t>
  </si>
  <si>
    <t>Janków</t>
  </si>
  <si>
    <t>Karkosy</t>
  </si>
  <si>
    <t>Chodów</t>
  </si>
  <si>
    <t>Pełczyska</t>
  </si>
  <si>
    <t>Wólka</t>
  </si>
  <si>
    <t>&lt;</t>
  </si>
  <si>
    <t>do obsługi codziennych kursów - 2 pojazdy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</si>
</sst>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6" formatCode="#,##0.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sz val="11"/>
      <name val="Tahoma"/>
      <family val="2"/>
      <charset val="238"/>
    </font>
    <font>
      <sz val="10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/>
    <xf numFmtId="0" fontId="9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0" xfId="0"/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" fillId="0" borderId="0" xfId="0" applyFont="1"/>
    <xf numFmtId="0" fontId="12" fillId="0" borderId="0" xfId="0" applyFont="1"/>
    <xf numFmtId="0" fontId="19" fillId="0" borderId="0" xfId="0" applyFont="1" applyAlignment="1">
      <alignment horizontal="left" vertical="center" readingOrder="1"/>
    </xf>
    <xf numFmtId="0" fontId="5" fillId="0" borderId="0" xfId="0" applyFont="1" applyAlignment="1">
      <alignment horizontal="left" vertical="center" readingOrder="1"/>
    </xf>
    <xf numFmtId="0" fontId="3" fillId="0" borderId="0" xfId="0" applyFont="1" applyAlignment="1">
      <alignment horizontal="center" vertical="center"/>
    </xf>
    <xf numFmtId="165" fontId="14" fillId="3" borderId="2" xfId="0" applyNumberFormat="1" applyFont="1" applyFill="1" applyBorder="1" applyAlignment="1">
      <alignment horizontal="center"/>
    </xf>
    <xf numFmtId="20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5" fontId="14" fillId="3" borderId="2" xfId="0" applyNumberFormat="1" applyFont="1" applyFill="1" applyBorder="1" applyAlignment="1">
      <alignment horizontal="center" vertical="center"/>
    </xf>
    <xf numFmtId="20" fontId="8" fillId="3" borderId="4" xfId="0" applyNumberFormat="1" applyFont="1" applyFill="1" applyBorder="1" applyAlignment="1">
      <alignment horizontal="center" vertical="center" wrapText="1"/>
    </xf>
    <xf numFmtId="20" fontId="11" fillId="3" borderId="5" xfId="0" applyNumberFormat="1" applyFont="1" applyFill="1" applyBorder="1" applyAlignment="1">
      <alignment horizontal="center" vertical="center" wrapText="1"/>
    </xf>
    <xf numFmtId="20" fontId="11" fillId="3" borderId="2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0" fillId="0" borderId="0" xfId="0" applyFont="1"/>
    <xf numFmtId="165" fontId="1" fillId="0" borderId="0" xfId="0" applyNumberFormat="1" applyFont="1" applyFill="1"/>
    <xf numFmtId="0" fontId="4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5" fontId="12" fillId="0" borderId="0" xfId="0" applyNumberFormat="1" applyFont="1" applyFill="1"/>
    <xf numFmtId="0" fontId="17" fillId="2" borderId="2" xfId="0" applyFont="1" applyFill="1" applyBorder="1" applyAlignment="1">
      <alignment horizontal="center" vertical="center" wrapText="1"/>
    </xf>
    <xf numFmtId="165" fontId="8" fillId="3" borderId="3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165" fontId="8" fillId="3" borderId="0" xfId="0" applyNumberFormat="1" applyFont="1" applyFill="1" applyBorder="1" applyAlignment="1">
      <alignment horizontal="center" vertical="center" wrapText="1"/>
    </xf>
    <xf numFmtId="165" fontId="22" fillId="3" borderId="2" xfId="0" applyNumberFormat="1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 vertical="center" wrapText="1"/>
    </xf>
    <xf numFmtId="20" fontId="8" fillId="3" borderId="7" xfId="0" applyNumberFormat="1" applyFont="1" applyFill="1" applyBorder="1" applyAlignment="1">
      <alignment horizontal="center" vertical="center" wrapText="1"/>
    </xf>
    <xf numFmtId="165" fontId="22" fillId="3" borderId="9" xfId="0" applyNumberFormat="1" applyFont="1" applyFill="1" applyBorder="1" applyAlignment="1">
      <alignment horizontal="center"/>
    </xf>
    <xf numFmtId="165" fontId="8" fillId="3" borderId="2" xfId="0" applyNumberFormat="1" applyFont="1" applyFill="1" applyBorder="1" applyAlignment="1">
      <alignment horizontal="center" vertical="center" wrapText="1"/>
    </xf>
    <xf numFmtId="165" fontId="8" fillId="3" borderId="4" xfId="0" applyNumberFormat="1" applyFont="1" applyFill="1" applyBorder="1" applyAlignment="1">
      <alignment horizontal="center" vertical="center" wrapText="1"/>
    </xf>
    <xf numFmtId="165" fontId="22" fillId="3" borderId="9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20" fontId="8" fillId="3" borderId="6" xfId="0" applyNumberFormat="1" applyFont="1" applyFill="1" applyBorder="1" applyAlignment="1">
      <alignment horizontal="center" vertical="center" wrapText="1"/>
    </xf>
    <xf numFmtId="165" fontId="22" fillId="3" borderId="4" xfId="0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textRotation="90" wrapText="1"/>
    </xf>
    <xf numFmtId="0" fontId="1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5" fontId="7" fillId="3" borderId="2" xfId="0" applyNumberFormat="1" applyFont="1" applyFill="1" applyBorder="1" applyAlignment="1">
      <alignment horizontal="center" vertical="center" wrapText="1"/>
    </xf>
    <xf numFmtId="166" fontId="8" fillId="3" borderId="2" xfId="0" applyNumberFormat="1" applyFont="1" applyFill="1" applyBorder="1" applyAlignment="1">
      <alignment horizontal="center" vertical="center" wrapText="1"/>
    </xf>
    <xf numFmtId="20" fontId="8" fillId="3" borderId="8" xfId="0" applyNumberFormat="1" applyFont="1" applyFill="1" applyBorder="1" applyAlignment="1">
      <alignment horizontal="center" vertical="center" wrapText="1"/>
    </xf>
    <xf numFmtId="20" fontId="8" fillId="3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66" fontId="8" fillId="3" borderId="3" xfId="0" applyNumberFormat="1" applyFont="1" applyFill="1" applyBorder="1" applyAlignment="1">
      <alignment horizontal="center" vertical="center" wrapText="1"/>
    </xf>
    <xf numFmtId="166" fontId="8" fillId="3" borderId="4" xfId="0" applyNumberFormat="1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66" fontId="11" fillId="3" borderId="4" xfId="0" applyNumberFormat="1" applyFont="1" applyFill="1" applyBorder="1" applyAlignment="1">
      <alignment horizontal="center" vertical="center" wrapText="1"/>
    </xf>
    <xf numFmtId="165" fontId="8" fillId="3" borderId="5" xfId="0" applyNumberFormat="1" applyFont="1" applyFill="1" applyBorder="1" applyAlignment="1">
      <alignment horizontal="center" vertical="center" wrapText="1"/>
    </xf>
    <xf numFmtId="164" fontId="11" fillId="3" borderId="2" xfId="0" applyNumberFormat="1" applyFont="1" applyFill="1" applyBorder="1" applyAlignment="1">
      <alignment horizontal="center" vertical="center" wrapText="1"/>
    </xf>
    <xf numFmtId="166" fontId="11" fillId="3" borderId="5" xfId="0" applyNumberFormat="1" applyFont="1" applyFill="1" applyBorder="1" applyAlignment="1">
      <alignment horizontal="center" vertical="center" wrapText="1"/>
    </xf>
    <xf numFmtId="1" fontId="8" fillId="3" borderId="5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49" fontId="11" fillId="3" borderId="4" xfId="0" applyNumberFormat="1" applyFont="1" applyFill="1" applyBorder="1" applyAlignment="1">
      <alignment horizontal="center" vertical="center" wrapText="1"/>
    </xf>
    <xf numFmtId="165" fontId="8" fillId="3" borderId="6" xfId="0" applyNumberFormat="1" applyFont="1" applyFill="1" applyBorder="1" applyAlignment="1">
      <alignment horizontal="center" vertical="center" wrapText="1"/>
    </xf>
    <xf numFmtId="165" fontId="8" fillId="3" borderId="7" xfId="0" applyNumberFormat="1" applyFont="1" applyFill="1" applyBorder="1" applyAlignment="1">
      <alignment horizontal="center" vertical="center" wrapText="1"/>
    </xf>
    <xf numFmtId="20" fontId="11" fillId="3" borderId="7" xfId="0" applyNumberFormat="1" applyFont="1" applyFill="1" applyBorder="1" applyAlignment="1">
      <alignment horizontal="center" vertical="center" wrapText="1"/>
    </xf>
    <xf numFmtId="20" fontId="11" fillId="3" borderId="4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1" fontId="11" fillId="3" borderId="4" xfId="0" applyNumberFormat="1" applyFont="1" applyFill="1" applyBorder="1" applyAlignment="1">
      <alignment horizontal="center" vertical="center" wrapText="1"/>
    </xf>
    <xf numFmtId="49" fontId="11" fillId="3" borderId="5" xfId="0" applyNumberFormat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1" fontId="11" fillId="3" borderId="5" xfId="0" applyNumberFormat="1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165" fontId="11" fillId="3" borderId="2" xfId="0" applyNumberFormat="1" applyFont="1" applyFill="1" applyBorder="1" applyAlignment="1">
      <alignment horizontal="center" vertical="center" wrapText="1"/>
    </xf>
    <xf numFmtId="166" fontId="11" fillId="3" borderId="2" xfId="0" applyNumberFormat="1" applyFont="1" applyFill="1" applyBorder="1" applyAlignment="1">
      <alignment horizontal="center" vertical="center" wrapText="1"/>
    </xf>
    <xf numFmtId="165" fontId="8" fillId="3" borderId="10" xfId="0" applyNumberFormat="1" applyFont="1" applyFill="1" applyBorder="1" applyAlignment="1">
      <alignment horizontal="center" vertical="center" wrapText="1"/>
    </xf>
    <xf numFmtId="20" fontId="11" fillId="3" borderId="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66"/>
  <sheetViews>
    <sheetView tabSelected="1" topLeftCell="K1" zoomScaleNormal="100" workbookViewId="0">
      <selection activeCell="Z36" sqref="Z36"/>
    </sheetView>
  </sheetViews>
  <sheetFormatPr defaultRowHeight="15" x14ac:dyDescent="0.25"/>
  <cols>
    <col min="1" max="1" width="6.5703125" customWidth="1"/>
    <col min="2" max="2" width="6.7109375" customWidth="1"/>
    <col min="3" max="3" width="7.85546875" customWidth="1"/>
    <col min="4" max="4" width="7.5703125" customWidth="1"/>
    <col min="5" max="5" width="5.7109375" customWidth="1"/>
    <col min="6" max="6" width="7.140625" style="5" customWidth="1"/>
    <col min="7" max="7" width="7.5703125" style="5" customWidth="1"/>
    <col min="8" max="8" width="7.7109375" style="5" customWidth="1"/>
    <col min="9" max="11" width="7.85546875" style="5" customWidth="1"/>
    <col min="13" max="13" width="8.85546875" style="5"/>
    <col min="15" max="15" width="7.42578125" style="5" customWidth="1"/>
    <col min="17" max="17" width="5.42578125" customWidth="1"/>
    <col min="18" max="18" width="9.28515625" customWidth="1"/>
    <col min="19" max="19" width="8.140625" customWidth="1"/>
    <col min="20" max="20" width="7.140625" customWidth="1"/>
    <col min="21" max="21" width="38.28515625" customWidth="1"/>
    <col min="22" max="22" width="10.42578125" style="5" customWidth="1"/>
    <col min="23" max="23" width="8.85546875" style="5" customWidth="1"/>
    <col min="24" max="24" width="8.5703125" customWidth="1"/>
    <col min="25" max="25" width="8.85546875" style="5"/>
    <col min="27" max="27" width="8.85546875" style="5"/>
    <col min="29" max="30" width="9.140625" style="5"/>
    <col min="31" max="31" width="7.7109375" style="5" customWidth="1"/>
    <col min="32" max="32" width="8.5703125" style="5" customWidth="1"/>
    <col min="33" max="33" width="7.5703125" style="5" customWidth="1"/>
    <col min="36" max="36" width="5.5703125" customWidth="1"/>
    <col min="38" max="38" width="8.42578125" customWidth="1"/>
    <col min="40" max="40" width="11.28515625" customWidth="1"/>
  </cols>
  <sheetData>
    <row r="1" spans="1:38" ht="15.75" x14ac:dyDescent="0.25">
      <c r="A1" s="6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5"/>
      <c r="P1" s="5"/>
      <c r="Q1" s="5"/>
      <c r="R1" s="5"/>
      <c r="S1" s="5"/>
      <c r="T1" s="5"/>
      <c r="U1" s="5"/>
      <c r="X1" s="5"/>
      <c r="Z1" s="5"/>
      <c r="AB1" s="5"/>
      <c r="AH1" s="5"/>
      <c r="AI1" s="5"/>
      <c r="AJ1" s="5"/>
      <c r="AK1" s="5"/>
      <c r="AL1" s="5"/>
    </row>
    <row r="2" spans="1:38" ht="15.75" x14ac:dyDescent="0.25">
      <c r="A2" s="6" t="s">
        <v>35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5"/>
      <c r="P2" s="5"/>
      <c r="Q2" s="5"/>
      <c r="R2" s="5"/>
      <c r="S2" s="5"/>
      <c r="T2" s="5"/>
      <c r="U2" s="5"/>
      <c r="X2" s="5"/>
      <c r="Z2" s="5"/>
      <c r="AB2" s="5"/>
      <c r="AH2" s="5"/>
      <c r="AI2" s="5"/>
      <c r="AJ2" s="5"/>
      <c r="AK2" s="5"/>
      <c r="AL2" s="5"/>
    </row>
    <row r="3" spans="1:38" ht="18.75" x14ac:dyDescent="0.25">
      <c r="A3" s="6" t="s">
        <v>36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5"/>
      <c r="P3" s="5"/>
      <c r="Q3" s="5"/>
      <c r="R3" s="5"/>
      <c r="S3" s="5"/>
      <c r="T3" s="5"/>
      <c r="U3" s="57" t="s">
        <v>37</v>
      </c>
      <c r="V3" s="57"/>
      <c r="W3" s="57"/>
      <c r="X3" s="57"/>
      <c r="Y3" s="13"/>
      <c r="Z3" s="5"/>
      <c r="AB3" s="5"/>
      <c r="AH3" s="5"/>
      <c r="AI3" s="5"/>
      <c r="AJ3" s="5"/>
      <c r="AK3" s="5"/>
      <c r="AL3" s="5"/>
    </row>
    <row r="4" spans="1:38" s="10" customFormat="1" ht="15.75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 t="s">
        <v>79</v>
      </c>
      <c r="L4" s="3" t="s">
        <v>79</v>
      </c>
      <c r="M4" s="3" t="s">
        <v>79</v>
      </c>
      <c r="N4" s="3" t="s">
        <v>79</v>
      </c>
      <c r="O4" s="3" t="s">
        <v>79</v>
      </c>
      <c r="P4" s="3" t="s">
        <v>79</v>
      </c>
      <c r="Q4" s="25"/>
      <c r="R4" s="25"/>
      <c r="S4" s="25"/>
      <c r="T4" s="58" t="s">
        <v>38</v>
      </c>
      <c r="U4" s="27" t="s">
        <v>0</v>
      </c>
      <c r="V4" s="27"/>
      <c r="W4" s="3" t="s">
        <v>79</v>
      </c>
      <c r="X4" s="3" t="s">
        <v>79</v>
      </c>
      <c r="Y4" s="3" t="s">
        <v>79</v>
      </c>
      <c r="Z4" s="3" t="s">
        <v>79</v>
      </c>
      <c r="AA4" s="3" t="s">
        <v>79</v>
      </c>
      <c r="AB4" s="3" t="s">
        <v>79</v>
      </c>
      <c r="AC4" s="3"/>
      <c r="AD4" s="3"/>
      <c r="AE4" s="3"/>
      <c r="AF4" s="3"/>
      <c r="AG4" s="3"/>
      <c r="AH4" s="26"/>
      <c r="AI4" s="26"/>
      <c r="AJ4" s="25"/>
      <c r="AK4" s="25"/>
      <c r="AL4" s="25"/>
    </row>
    <row r="5" spans="1:38" s="10" customFormat="1" ht="12.75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56">
        <v>3054</v>
      </c>
      <c r="M5" s="56">
        <v>3062</v>
      </c>
      <c r="N5" s="56">
        <v>3058</v>
      </c>
      <c r="O5" s="56"/>
      <c r="P5" s="26">
        <v>3060</v>
      </c>
      <c r="Q5" s="25"/>
      <c r="R5" s="26" t="s">
        <v>1</v>
      </c>
      <c r="S5" s="59" t="s">
        <v>28</v>
      </c>
      <c r="T5" s="58"/>
      <c r="U5" s="28"/>
      <c r="V5" s="33" t="s">
        <v>1</v>
      </c>
      <c r="W5" s="56"/>
      <c r="X5" s="26">
        <v>3057</v>
      </c>
      <c r="Y5" s="26">
        <v>3063</v>
      </c>
      <c r="Z5" s="26">
        <v>3059</v>
      </c>
      <c r="AA5" s="56"/>
      <c r="AB5" s="26">
        <v>3061</v>
      </c>
      <c r="AC5" s="33"/>
      <c r="AD5" s="33"/>
      <c r="AE5" s="33"/>
      <c r="AF5" s="33"/>
      <c r="AG5" s="33"/>
      <c r="AH5" s="26"/>
      <c r="AI5" s="26"/>
      <c r="AJ5" s="25"/>
      <c r="AK5" s="25"/>
      <c r="AL5" s="25"/>
    </row>
    <row r="6" spans="1:38" s="10" customFormat="1" ht="38.25" x14ac:dyDescent="0.2">
      <c r="A6" s="26" t="s">
        <v>2</v>
      </c>
      <c r="B6" s="26" t="s">
        <v>3</v>
      </c>
      <c r="C6" s="29" t="s">
        <v>26</v>
      </c>
      <c r="D6" s="29" t="s">
        <v>27</v>
      </c>
      <c r="E6" s="26" t="s">
        <v>4</v>
      </c>
      <c r="F6" s="33" t="s">
        <v>2</v>
      </c>
      <c r="G6" s="33" t="s">
        <v>3</v>
      </c>
      <c r="H6" s="29" t="s">
        <v>26</v>
      </c>
      <c r="I6" s="29" t="s">
        <v>27</v>
      </c>
      <c r="J6" s="29" t="s">
        <v>4</v>
      </c>
      <c r="K6" s="29" t="s">
        <v>5</v>
      </c>
      <c r="L6" s="56" t="s">
        <v>5</v>
      </c>
      <c r="M6" s="56" t="s">
        <v>5</v>
      </c>
      <c r="N6" s="56" t="s">
        <v>5</v>
      </c>
      <c r="O6" s="56" t="s">
        <v>5</v>
      </c>
      <c r="P6" s="26" t="s">
        <v>5</v>
      </c>
      <c r="Q6" s="26" t="s">
        <v>25</v>
      </c>
      <c r="R6" s="26" t="s">
        <v>6</v>
      </c>
      <c r="S6" s="59"/>
      <c r="T6" s="58"/>
      <c r="U6" s="27" t="s">
        <v>7</v>
      </c>
      <c r="V6" s="33" t="s">
        <v>6</v>
      </c>
      <c r="W6" s="56" t="s">
        <v>5</v>
      </c>
      <c r="X6" s="26" t="s">
        <v>5</v>
      </c>
      <c r="Y6" s="26" t="s">
        <v>5</v>
      </c>
      <c r="Z6" s="26" t="s">
        <v>5</v>
      </c>
      <c r="AA6" s="56" t="s">
        <v>5</v>
      </c>
      <c r="AB6" s="26" t="s">
        <v>5</v>
      </c>
      <c r="AC6" s="33" t="s">
        <v>26</v>
      </c>
      <c r="AD6" s="33" t="s">
        <v>27</v>
      </c>
      <c r="AE6" s="33" t="s">
        <v>2</v>
      </c>
      <c r="AF6" s="33" t="s">
        <v>3</v>
      </c>
      <c r="AG6" s="33" t="s">
        <v>4</v>
      </c>
      <c r="AH6" s="26" t="s">
        <v>26</v>
      </c>
      <c r="AI6" s="26" t="s">
        <v>27</v>
      </c>
      <c r="AJ6" s="26" t="s">
        <v>4</v>
      </c>
      <c r="AK6" s="26" t="s">
        <v>2</v>
      </c>
      <c r="AL6" s="26" t="s">
        <v>3</v>
      </c>
    </row>
    <row r="7" spans="1:38" ht="15.75" x14ac:dyDescent="0.25">
      <c r="A7" s="16">
        <v>0</v>
      </c>
      <c r="B7" s="16">
        <v>0</v>
      </c>
      <c r="C7" s="14">
        <v>0</v>
      </c>
      <c r="D7" s="14">
        <v>0</v>
      </c>
      <c r="E7" s="16"/>
      <c r="F7" s="16" t="s">
        <v>10</v>
      </c>
      <c r="G7" s="16" t="s">
        <v>10</v>
      </c>
      <c r="H7" s="14">
        <v>0</v>
      </c>
      <c r="I7" s="14">
        <v>0</v>
      </c>
      <c r="J7" s="14"/>
      <c r="K7" s="14" t="s">
        <v>10</v>
      </c>
      <c r="L7" s="15">
        <v>0.25694444444444442</v>
      </c>
      <c r="M7" s="15">
        <v>0.36805555555555552</v>
      </c>
      <c r="N7" s="15">
        <v>0.54166666666666663</v>
      </c>
      <c r="O7" s="15" t="s">
        <v>10</v>
      </c>
      <c r="P7" s="15">
        <v>0.76041666666666663</v>
      </c>
      <c r="Q7" s="16">
        <v>1</v>
      </c>
      <c r="R7" s="16"/>
      <c r="S7" s="16"/>
      <c r="T7" s="60" t="s">
        <v>8</v>
      </c>
      <c r="U7" s="49" t="s">
        <v>9</v>
      </c>
      <c r="V7" s="49"/>
      <c r="W7" s="61" t="s">
        <v>10</v>
      </c>
      <c r="X7" s="15">
        <f>SUM(X8+$AH7)</f>
        <v>0.36180555555555538</v>
      </c>
      <c r="Y7" s="15">
        <f>SUM(Y8+$AH7)</f>
        <v>0.52847222222222201</v>
      </c>
      <c r="Z7" s="15">
        <f>SUM(Z8+$AH7)</f>
        <v>0.70902777777777759</v>
      </c>
      <c r="AA7" s="15" t="s">
        <v>10</v>
      </c>
      <c r="AB7" s="15">
        <f>SUM(AB8+$AH7)</f>
        <v>0.85833333333333317</v>
      </c>
      <c r="AC7" s="15" t="s">
        <v>10</v>
      </c>
      <c r="AD7" s="15" t="s">
        <v>10</v>
      </c>
      <c r="AE7" s="44" t="s">
        <v>10</v>
      </c>
      <c r="AF7" s="44" t="s">
        <v>10</v>
      </c>
      <c r="AG7" s="15"/>
      <c r="AH7" s="37">
        <v>2.0833333333333333E-3</v>
      </c>
      <c r="AI7" s="15">
        <f>SUM(AH7+AI8)</f>
        <v>4.9305555555555554E-2</v>
      </c>
      <c r="AJ7" s="16"/>
      <c r="AK7" s="62">
        <v>1.7</v>
      </c>
      <c r="AL7" s="62">
        <f>SUM(AK7+AL8)</f>
        <v>46.800000000000011</v>
      </c>
    </row>
    <row r="8" spans="1:38" ht="15.75" x14ac:dyDescent="0.25">
      <c r="A8" s="16">
        <v>1.7</v>
      </c>
      <c r="B8" s="16">
        <v>1.7</v>
      </c>
      <c r="C8" s="14">
        <v>2.0833333333333333E-3</v>
      </c>
      <c r="D8" s="41">
        <v>2.0833333333333333E-3</v>
      </c>
      <c r="E8" s="16"/>
      <c r="F8" s="16">
        <v>0</v>
      </c>
      <c r="G8" s="16">
        <v>0</v>
      </c>
      <c r="H8" s="14">
        <v>2.0833333333333333E-3</v>
      </c>
      <c r="I8" s="41">
        <v>2.0833333333333333E-3</v>
      </c>
      <c r="J8" s="41"/>
      <c r="K8" s="41">
        <v>0.23611111111111113</v>
      </c>
      <c r="L8" s="15">
        <f>SUM(L7+$C8)</f>
        <v>0.25902777777777775</v>
      </c>
      <c r="M8" s="15">
        <f t="shared" ref="M8:N9" si="0">SUM(M7+$C8)</f>
        <v>0.37013888888888885</v>
      </c>
      <c r="N8" s="15">
        <f t="shared" si="0"/>
        <v>0.54374999999999996</v>
      </c>
      <c r="O8" s="15">
        <v>0.65972222222222221</v>
      </c>
      <c r="P8" s="15">
        <f t="shared" ref="P8:P9" si="1">SUM(P7+$C8)</f>
        <v>0.76249999999999996</v>
      </c>
      <c r="Q8" s="16">
        <f>SUM(Q7+1)</f>
        <v>2</v>
      </c>
      <c r="R8" s="16"/>
      <c r="S8" s="16"/>
      <c r="T8" s="60" t="s">
        <v>11</v>
      </c>
      <c r="U8" s="49" t="s">
        <v>12</v>
      </c>
      <c r="V8" s="49"/>
      <c r="W8" s="41">
        <f>SUM(W9+AC8)</f>
        <v>0.32083333333333319</v>
      </c>
      <c r="X8" s="15">
        <f>SUM(X10+$AH8)</f>
        <v>0.35972222222222205</v>
      </c>
      <c r="Y8" s="15">
        <f>SUM(Y10+$AH8)</f>
        <v>0.52638888888888868</v>
      </c>
      <c r="Z8" s="15">
        <f>SUM(Z10+$AH8)</f>
        <v>0.70694444444444426</v>
      </c>
      <c r="AA8" s="15">
        <f>SUM(AA9,AC8)</f>
        <v>0.73402777777777761</v>
      </c>
      <c r="AB8" s="15">
        <f>SUM(AB10+$AH8)</f>
        <v>0.85624999999999984</v>
      </c>
      <c r="AC8" s="42">
        <v>1.3888888888888889E-3</v>
      </c>
      <c r="AD8" s="41">
        <f>SUM(AC8+AD9)</f>
        <v>3.6111111111111115E-2</v>
      </c>
      <c r="AE8" s="44">
        <v>0.9</v>
      </c>
      <c r="AF8" s="44">
        <f t="shared" ref="AF8:AF27" si="2">SUM(AE8+AF9)</f>
        <v>32.9</v>
      </c>
      <c r="AG8" s="15"/>
      <c r="AH8" s="37">
        <v>1.3888888888888889E-3</v>
      </c>
      <c r="AI8" s="15">
        <f>SUM(AH8+AI10)</f>
        <v>4.7222222222222221E-2</v>
      </c>
      <c r="AJ8" s="16"/>
      <c r="AK8" s="62">
        <v>0.7</v>
      </c>
      <c r="AL8" s="62">
        <f>SUM(AK8+AL10)</f>
        <v>45.100000000000009</v>
      </c>
    </row>
    <row r="9" spans="1:38" ht="31.5" x14ac:dyDescent="0.25">
      <c r="A9" s="16">
        <v>0.9</v>
      </c>
      <c r="B9" s="16">
        <v>2.6</v>
      </c>
      <c r="C9" s="17">
        <v>1.3888888888888889E-3</v>
      </c>
      <c r="D9" s="41">
        <v>3.472222222222222E-3</v>
      </c>
      <c r="E9" s="16"/>
      <c r="F9" s="16" t="s">
        <v>96</v>
      </c>
      <c r="G9" s="16" t="s">
        <v>96</v>
      </c>
      <c r="H9" s="17" t="s">
        <v>96</v>
      </c>
      <c r="I9" s="41" t="s">
        <v>96</v>
      </c>
      <c r="J9" s="41"/>
      <c r="K9" s="41" t="s">
        <v>96</v>
      </c>
      <c r="L9" s="15">
        <f>SUM(L8+$C9)</f>
        <v>0.26041666666666663</v>
      </c>
      <c r="M9" s="15">
        <f t="shared" si="0"/>
        <v>0.37152777777777773</v>
      </c>
      <c r="N9" s="15">
        <f t="shared" si="0"/>
        <v>0.54513888888888884</v>
      </c>
      <c r="O9" s="15" t="s">
        <v>96</v>
      </c>
      <c r="P9" s="15">
        <f t="shared" si="1"/>
        <v>0.76388888888888884</v>
      </c>
      <c r="Q9" s="16">
        <f t="shared" ref="Q9:Q60" si="3">SUM(Q8+1)</f>
        <v>3</v>
      </c>
      <c r="R9" s="16"/>
      <c r="S9" s="16"/>
      <c r="T9" s="60" t="s">
        <v>8</v>
      </c>
      <c r="U9" s="49" t="s">
        <v>39</v>
      </c>
      <c r="V9" s="49"/>
      <c r="W9" s="41">
        <f>SUM(W11+AC9)</f>
        <v>0.31944444444444431</v>
      </c>
      <c r="X9" s="16" t="s">
        <v>96</v>
      </c>
      <c r="Y9" s="16" t="s">
        <v>96</v>
      </c>
      <c r="Z9" s="16" t="s">
        <v>96</v>
      </c>
      <c r="AA9" s="63">
        <f>SUM(AA11,AC9)</f>
        <v>0.73263888888888873</v>
      </c>
      <c r="AB9" s="45" t="s">
        <v>96</v>
      </c>
      <c r="AC9" s="42">
        <v>2.0833333333333333E-3</v>
      </c>
      <c r="AD9" s="41">
        <f>SUM(AC9+AD11)</f>
        <v>3.4722222222222224E-2</v>
      </c>
      <c r="AE9" s="44">
        <v>1.3</v>
      </c>
      <c r="AF9" s="44">
        <f>SUM(AE9+AF11)</f>
        <v>32</v>
      </c>
      <c r="AG9" s="16"/>
      <c r="AH9" s="38" t="s">
        <v>96</v>
      </c>
      <c r="AI9" s="16" t="s">
        <v>96</v>
      </c>
      <c r="AJ9" s="16"/>
      <c r="AK9" s="62" t="s">
        <v>96</v>
      </c>
      <c r="AL9" s="62" t="s">
        <v>96</v>
      </c>
    </row>
    <row r="10" spans="1:38" ht="31.5" x14ac:dyDescent="0.25">
      <c r="A10" s="21" t="s">
        <v>96</v>
      </c>
      <c r="B10" s="21" t="s">
        <v>96</v>
      </c>
      <c r="C10" s="21" t="s">
        <v>96</v>
      </c>
      <c r="D10" s="21" t="s">
        <v>96</v>
      </c>
      <c r="E10" s="21"/>
      <c r="F10" s="21">
        <v>1.1000000000000001</v>
      </c>
      <c r="G10" s="21">
        <f>SUM(F10+G8)</f>
        <v>1.1000000000000001</v>
      </c>
      <c r="H10" s="34">
        <v>2.0833333333333333E-3</v>
      </c>
      <c r="I10" s="34">
        <f>SUM(H10+I8)</f>
        <v>4.1666666666666666E-3</v>
      </c>
      <c r="J10" s="34"/>
      <c r="K10" s="34">
        <f>SUM(K8,H10)</f>
        <v>0.23819444444444446</v>
      </c>
      <c r="L10" s="21" t="s">
        <v>96</v>
      </c>
      <c r="M10" s="21" t="s">
        <v>96</v>
      </c>
      <c r="N10" s="18" t="s">
        <v>96</v>
      </c>
      <c r="O10" s="64">
        <f>SUM(O8+$H10)</f>
        <v>0.66180555555555554</v>
      </c>
      <c r="P10" s="21" t="s">
        <v>96</v>
      </c>
      <c r="Q10" s="16">
        <f t="shared" si="3"/>
        <v>4</v>
      </c>
      <c r="R10" s="21"/>
      <c r="S10" s="21"/>
      <c r="T10" s="65" t="s">
        <v>8</v>
      </c>
      <c r="U10" s="50" t="s">
        <v>40</v>
      </c>
      <c r="V10" s="50"/>
      <c r="W10" s="42" t="s">
        <v>96</v>
      </c>
      <c r="X10" s="18">
        <f>SUM(X12+$AH10)</f>
        <v>0.35833333333333317</v>
      </c>
      <c r="Y10" s="18">
        <f>SUM(Y12+$AH10)</f>
        <v>0.5249999999999998</v>
      </c>
      <c r="Z10" s="18">
        <f>SUM(Z12+$AH10)</f>
        <v>0.70555555555555538</v>
      </c>
      <c r="AA10" s="18" t="s">
        <v>96</v>
      </c>
      <c r="AB10" s="18">
        <f>SUM(AB12+$AH10)</f>
        <v>0.85486111111111096</v>
      </c>
      <c r="AC10" s="15" t="s">
        <v>96</v>
      </c>
      <c r="AD10" s="15" t="s">
        <v>96</v>
      </c>
      <c r="AE10" s="44" t="s">
        <v>96</v>
      </c>
      <c r="AF10" s="44" t="s">
        <v>96</v>
      </c>
      <c r="AG10" s="15"/>
      <c r="AH10" s="43">
        <v>1.3888888888888889E-3</v>
      </c>
      <c r="AI10" s="18">
        <f>SUM(AH10+AI12)</f>
        <v>4.583333333333333E-2</v>
      </c>
      <c r="AJ10" s="21"/>
      <c r="AK10" s="66">
        <v>0.7</v>
      </c>
      <c r="AL10" s="67">
        <f>SUM(AK10+AL12)</f>
        <v>44.400000000000006</v>
      </c>
    </row>
    <row r="11" spans="1:38" s="5" customFormat="1" ht="24.75" customHeight="1" x14ac:dyDescent="0.25">
      <c r="A11" s="21" t="s">
        <v>96</v>
      </c>
      <c r="B11" s="21" t="s">
        <v>96</v>
      </c>
      <c r="C11" s="35" t="s">
        <v>96</v>
      </c>
      <c r="D11" s="21" t="s">
        <v>96</v>
      </c>
      <c r="E11" s="21"/>
      <c r="F11" s="21">
        <v>1.2</v>
      </c>
      <c r="G11" s="68">
        <f>SUM(F11+G10)</f>
        <v>2.2999999999999998</v>
      </c>
      <c r="H11" s="36">
        <v>1.3888888888888889E-3</v>
      </c>
      <c r="I11" s="34">
        <f>SUM(H11+I10)</f>
        <v>5.5555555555555558E-3</v>
      </c>
      <c r="J11" s="34"/>
      <c r="K11" s="34">
        <f>SUM(K10,H11)</f>
        <v>0.23958333333333334</v>
      </c>
      <c r="L11" s="21" t="s">
        <v>96</v>
      </c>
      <c r="M11" s="21" t="s">
        <v>96</v>
      </c>
      <c r="N11" s="18" t="s">
        <v>96</v>
      </c>
      <c r="O11" s="64">
        <f>SUM(O10+$H11)</f>
        <v>0.66319444444444442</v>
      </c>
      <c r="P11" s="21" t="s">
        <v>96</v>
      </c>
      <c r="Q11" s="16">
        <f t="shared" si="3"/>
        <v>5</v>
      </c>
      <c r="R11" s="21"/>
      <c r="S11" s="21"/>
      <c r="T11" s="65" t="s">
        <v>8</v>
      </c>
      <c r="U11" s="50" t="s">
        <v>9</v>
      </c>
      <c r="V11" s="50"/>
      <c r="W11" s="42">
        <f>SUM(W14+AC11)</f>
        <v>0.31736111111111098</v>
      </c>
      <c r="X11" s="18" t="s">
        <v>96</v>
      </c>
      <c r="Y11" s="18" t="s">
        <v>96</v>
      </c>
      <c r="Z11" s="18" t="s">
        <v>96</v>
      </c>
      <c r="AA11" s="46">
        <f>SUM(AA14,AC11)</f>
        <v>0.7305555555555554</v>
      </c>
      <c r="AB11" s="46" t="s">
        <v>96</v>
      </c>
      <c r="AC11" s="42">
        <v>2.0833333333333333E-3</v>
      </c>
      <c r="AD11" s="15">
        <f>SUM(AC11+AD14)</f>
        <v>3.2638888888888891E-2</v>
      </c>
      <c r="AE11" s="44">
        <v>1.8</v>
      </c>
      <c r="AF11" s="44">
        <f>SUM(AE11+AF14)</f>
        <v>30.7</v>
      </c>
      <c r="AG11" s="15"/>
      <c r="AH11" s="43" t="s">
        <v>96</v>
      </c>
      <c r="AI11" s="18" t="s">
        <v>96</v>
      </c>
      <c r="AJ11" s="21"/>
      <c r="AK11" s="66" t="s">
        <v>96</v>
      </c>
      <c r="AL11" s="67" t="s">
        <v>96</v>
      </c>
    </row>
    <row r="12" spans="1:38" ht="15.75" x14ac:dyDescent="0.25">
      <c r="A12" s="22">
        <v>0.5</v>
      </c>
      <c r="B12" s="22">
        <v>3.1</v>
      </c>
      <c r="C12" s="14">
        <v>6.9444444444444447E-4</v>
      </c>
      <c r="D12" s="42">
        <v>4.1666666666666666E-3</v>
      </c>
      <c r="E12" s="22"/>
      <c r="F12" s="22" t="s">
        <v>96</v>
      </c>
      <c r="G12" s="22" t="s">
        <v>96</v>
      </c>
      <c r="H12" s="14" t="s">
        <v>96</v>
      </c>
      <c r="I12" s="42" t="s">
        <v>96</v>
      </c>
      <c r="J12" s="42"/>
      <c r="K12" s="42" t="s">
        <v>96</v>
      </c>
      <c r="L12" s="18">
        <f>SUM(L9+$C12)</f>
        <v>0.26111111111111107</v>
      </c>
      <c r="M12" s="18">
        <f>SUM(M9+$C12)</f>
        <v>0.37222222222222218</v>
      </c>
      <c r="N12" s="18">
        <f>SUM(N9+$C12)</f>
        <v>0.54583333333333328</v>
      </c>
      <c r="O12" s="18" t="s">
        <v>96</v>
      </c>
      <c r="P12" s="18">
        <f>SUM(P9+$C12)</f>
        <v>0.76458333333333328</v>
      </c>
      <c r="Q12" s="16">
        <f t="shared" si="3"/>
        <v>6</v>
      </c>
      <c r="R12" s="22">
        <v>47</v>
      </c>
      <c r="S12" s="22">
        <v>703</v>
      </c>
      <c r="T12" s="51" t="s">
        <v>14</v>
      </c>
      <c r="U12" s="69" t="s">
        <v>41</v>
      </c>
      <c r="V12" s="51">
        <v>40</v>
      </c>
      <c r="W12" s="42" t="s">
        <v>96</v>
      </c>
      <c r="X12" s="18">
        <f>SUM(X13+$AH12)</f>
        <v>0.35694444444444429</v>
      </c>
      <c r="Y12" s="18">
        <f>SUM(Y13+$AH12)</f>
        <v>0.52361111111111092</v>
      </c>
      <c r="Z12" s="18">
        <f>SUM(Z13+$AH12)</f>
        <v>0.7041666666666665</v>
      </c>
      <c r="AA12" s="18" t="s">
        <v>96</v>
      </c>
      <c r="AB12" s="18">
        <f>SUM(AB13+$AH12)</f>
        <v>0.85347222222222208</v>
      </c>
      <c r="AC12" s="15" t="s">
        <v>96</v>
      </c>
      <c r="AD12" s="15" t="s">
        <v>96</v>
      </c>
      <c r="AE12" s="44" t="s">
        <v>96</v>
      </c>
      <c r="AF12" s="44" t="s">
        <v>96</v>
      </c>
      <c r="AG12" s="15"/>
      <c r="AH12" s="40">
        <v>1.3888888888888889E-3</v>
      </c>
      <c r="AI12" s="18">
        <f>SUM(AH12+AI13)</f>
        <v>4.4444444444444439E-2</v>
      </c>
      <c r="AJ12" s="22"/>
      <c r="AK12" s="67">
        <v>1.2</v>
      </c>
      <c r="AL12" s="67">
        <f>SUM(AK12+AL13)</f>
        <v>43.7</v>
      </c>
    </row>
    <row r="13" spans="1:38" ht="15.75" x14ac:dyDescent="0.25">
      <c r="A13" s="22">
        <v>1.4</v>
      </c>
      <c r="B13" s="22">
        <v>4.5</v>
      </c>
      <c r="C13" s="14">
        <v>1.3888888888888889E-3</v>
      </c>
      <c r="D13" s="42">
        <v>5.5555555555555558E-3</v>
      </c>
      <c r="E13" s="22"/>
      <c r="F13" s="18" t="s">
        <v>96</v>
      </c>
      <c r="G13" s="18" t="s">
        <v>96</v>
      </c>
      <c r="H13" s="18" t="s">
        <v>96</v>
      </c>
      <c r="I13" s="18" t="s">
        <v>96</v>
      </c>
      <c r="J13" s="18"/>
      <c r="K13" s="18" t="s">
        <v>96</v>
      </c>
      <c r="L13" s="18">
        <f>SUM(L12+$C13)</f>
        <v>0.26249999999999996</v>
      </c>
      <c r="M13" s="18">
        <f t="shared" ref="M13:P13" si="4">SUM(M12+$C13)</f>
        <v>0.37361111111111106</v>
      </c>
      <c r="N13" s="18">
        <f t="shared" si="4"/>
        <v>0.54722222222222217</v>
      </c>
      <c r="O13" s="18" t="s">
        <v>96</v>
      </c>
      <c r="P13" s="18">
        <f t="shared" si="4"/>
        <v>0.76597222222222217</v>
      </c>
      <c r="Q13" s="16">
        <f t="shared" si="3"/>
        <v>7</v>
      </c>
      <c r="R13" s="22">
        <v>49</v>
      </c>
      <c r="S13" s="22">
        <v>703</v>
      </c>
      <c r="T13" s="51" t="s">
        <v>14</v>
      </c>
      <c r="U13" s="69" t="s">
        <v>42</v>
      </c>
      <c r="V13" s="51">
        <v>38</v>
      </c>
      <c r="W13" s="42" t="s">
        <v>96</v>
      </c>
      <c r="X13" s="18">
        <f>SUM(X31+$AH13)</f>
        <v>0.3555555555555554</v>
      </c>
      <c r="Y13" s="18">
        <f>SUM(Y31+$AH13)</f>
        <v>0.52222222222222203</v>
      </c>
      <c r="Z13" s="18">
        <f>SUM(Z31+$AH13)</f>
        <v>0.70277777777777761</v>
      </c>
      <c r="AA13" s="18" t="s">
        <v>96</v>
      </c>
      <c r="AB13" s="18">
        <f>SUM(AB31+$AH13)</f>
        <v>0.85208333333333319</v>
      </c>
      <c r="AC13" s="15" t="s">
        <v>96</v>
      </c>
      <c r="AD13" s="15" t="s">
        <v>96</v>
      </c>
      <c r="AE13" s="44" t="s">
        <v>96</v>
      </c>
      <c r="AF13" s="44" t="s">
        <v>96</v>
      </c>
      <c r="AG13" s="15"/>
      <c r="AH13" s="40">
        <v>2.0833333333333333E-3</v>
      </c>
      <c r="AI13" s="18">
        <f>SUM(AH13+AI31)</f>
        <v>4.3055555555555548E-2</v>
      </c>
      <c r="AJ13" s="22"/>
      <c r="AK13" s="67">
        <v>2.1</v>
      </c>
      <c r="AL13" s="67">
        <f>SUM(AK13+AL31)</f>
        <v>42.5</v>
      </c>
    </row>
    <row r="14" spans="1:38" s="5" customFormat="1" ht="15.75" x14ac:dyDescent="0.25">
      <c r="A14" s="18" t="s">
        <v>96</v>
      </c>
      <c r="B14" s="18" t="s">
        <v>96</v>
      </c>
      <c r="C14" s="18" t="s">
        <v>96</v>
      </c>
      <c r="D14" s="18" t="s">
        <v>96</v>
      </c>
      <c r="E14" s="22"/>
      <c r="F14" s="22">
        <v>1.8</v>
      </c>
      <c r="G14" s="70">
        <f>SUM(F14+G11)</f>
        <v>4.0999999999999996</v>
      </c>
      <c r="H14" s="42">
        <v>2.0833333333333333E-3</v>
      </c>
      <c r="I14" s="42">
        <f>SUM(H14+I11)</f>
        <v>7.6388888888888895E-3</v>
      </c>
      <c r="J14" s="42"/>
      <c r="K14" s="42">
        <f>SUM(K11,H14)</f>
        <v>0.24166666666666667</v>
      </c>
      <c r="L14" s="18" t="s">
        <v>96</v>
      </c>
      <c r="M14" s="18" t="s">
        <v>96</v>
      </c>
      <c r="N14" s="18" t="s">
        <v>96</v>
      </c>
      <c r="O14" s="18">
        <f>SUM(O11+$H14)</f>
        <v>0.66527777777777775</v>
      </c>
      <c r="P14" s="18" t="s">
        <v>96</v>
      </c>
      <c r="Q14" s="16">
        <f t="shared" si="3"/>
        <v>8</v>
      </c>
      <c r="R14" s="22">
        <v>80</v>
      </c>
      <c r="S14" s="22"/>
      <c r="T14" s="51" t="s">
        <v>13</v>
      </c>
      <c r="U14" s="69" t="s">
        <v>81</v>
      </c>
      <c r="V14" s="51">
        <v>80</v>
      </c>
      <c r="W14" s="42">
        <f t="shared" ref="W14:W22" si="5">SUM(W15+AC14)</f>
        <v>0.31527777777777766</v>
      </c>
      <c r="X14" s="18" t="s">
        <v>96</v>
      </c>
      <c r="Y14" s="18" t="s">
        <v>96</v>
      </c>
      <c r="Z14" s="18" t="s">
        <v>96</v>
      </c>
      <c r="AA14" s="18">
        <f t="shared" ref="AA14:AA22" si="6">SUM(AA15,AC14)</f>
        <v>0.72847222222222208</v>
      </c>
      <c r="AB14" s="18" t="s">
        <v>96</v>
      </c>
      <c r="AC14" s="42">
        <v>1.3888888888888889E-3</v>
      </c>
      <c r="AD14" s="15">
        <f t="shared" ref="AD14:AD22" si="7">SUM(AC14+AD15)</f>
        <v>3.0555555555555555E-2</v>
      </c>
      <c r="AE14" s="44">
        <v>1.4</v>
      </c>
      <c r="AF14" s="44">
        <f t="shared" ref="AF14:AF21" si="8">SUM(AE14+AF15)</f>
        <v>28.9</v>
      </c>
      <c r="AG14" s="15"/>
      <c r="AH14" s="18" t="s">
        <v>96</v>
      </c>
      <c r="AI14" s="18" t="s">
        <v>96</v>
      </c>
      <c r="AJ14" s="22"/>
      <c r="AK14" s="18" t="s">
        <v>96</v>
      </c>
      <c r="AL14" s="18" t="s">
        <v>96</v>
      </c>
    </row>
    <row r="15" spans="1:38" s="5" customFormat="1" ht="15.75" x14ac:dyDescent="0.25">
      <c r="A15" s="18" t="s">
        <v>96</v>
      </c>
      <c r="B15" s="18" t="s">
        <v>96</v>
      </c>
      <c r="C15" s="18" t="s">
        <v>96</v>
      </c>
      <c r="D15" s="18" t="s">
        <v>96</v>
      </c>
      <c r="E15" s="22"/>
      <c r="F15" s="22">
        <v>1.4</v>
      </c>
      <c r="G15" s="70">
        <f>SUM(F15+G14)</f>
        <v>5.5</v>
      </c>
      <c r="H15" s="42">
        <v>1.3888888888888889E-3</v>
      </c>
      <c r="I15" s="42">
        <f>SUM(H15+I14)</f>
        <v>9.0277777777777787E-3</v>
      </c>
      <c r="J15" s="42"/>
      <c r="K15" s="42">
        <f t="shared" ref="K15:K28" si="9">SUM(K14,H15)</f>
        <v>0.24305555555555555</v>
      </c>
      <c r="L15" s="18" t="s">
        <v>96</v>
      </c>
      <c r="M15" s="18" t="s">
        <v>96</v>
      </c>
      <c r="N15" s="18" t="s">
        <v>96</v>
      </c>
      <c r="O15" s="18">
        <f t="shared" ref="O15:O22" si="10">SUM(O14+$H15)</f>
        <v>0.66666666666666663</v>
      </c>
      <c r="P15" s="18" t="s">
        <v>96</v>
      </c>
      <c r="Q15" s="16">
        <f t="shared" si="3"/>
        <v>9</v>
      </c>
      <c r="R15" s="22">
        <v>81</v>
      </c>
      <c r="S15" s="22"/>
      <c r="T15" s="51" t="s">
        <v>13</v>
      </c>
      <c r="U15" s="69" t="s">
        <v>82</v>
      </c>
      <c r="V15" s="51">
        <v>81</v>
      </c>
      <c r="W15" s="42">
        <f t="shared" si="5"/>
        <v>0.31388888888888877</v>
      </c>
      <c r="X15" s="18" t="s">
        <v>96</v>
      </c>
      <c r="Y15" s="18" t="s">
        <v>96</v>
      </c>
      <c r="Z15" s="18" t="s">
        <v>96</v>
      </c>
      <c r="AA15" s="18">
        <f t="shared" si="6"/>
        <v>0.72708333333333319</v>
      </c>
      <c r="AB15" s="18" t="s">
        <v>96</v>
      </c>
      <c r="AC15" s="42">
        <v>1.3888888888888889E-3</v>
      </c>
      <c r="AD15" s="15">
        <f t="shared" si="7"/>
        <v>2.9166666666666667E-2</v>
      </c>
      <c r="AE15" s="44">
        <v>1.1000000000000001</v>
      </c>
      <c r="AF15" s="44">
        <f t="shared" si="8"/>
        <v>27.5</v>
      </c>
      <c r="AG15" s="15"/>
      <c r="AH15" s="18" t="s">
        <v>96</v>
      </c>
      <c r="AI15" s="18" t="s">
        <v>96</v>
      </c>
      <c r="AJ15" s="22"/>
      <c r="AK15" s="18" t="s">
        <v>96</v>
      </c>
      <c r="AL15" s="18" t="s">
        <v>96</v>
      </c>
    </row>
    <row r="16" spans="1:38" s="5" customFormat="1" ht="15.75" x14ac:dyDescent="0.25">
      <c r="A16" s="18" t="s">
        <v>96</v>
      </c>
      <c r="B16" s="18" t="s">
        <v>96</v>
      </c>
      <c r="C16" s="18" t="s">
        <v>96</v>
      </c>
      <c r="D16" s="18" t="s">
        <v>96</v>
      </c>
      <c r="E16" s="22"/>
      <c r="F16" s="22">
        <v>1.1000000000000001</v>
      </c>
      <c r="G16" s="70">
        <f>SUM(F16+G15)</f>
        <v>6.6</v>
      </c>
      <c r="H16" s="42">
        <v>1.3888888888888889E-3</v>
      </c>
      <c r="I16" s="42">
        <f>SUM(H16+I15)</f>
        <v>1.0416666666666668E-2</v>
      </c>
      <c r="J16" s="42"/>
      <c r="K16" s="42">
        <f t="shared" si="9"/>
        <v>0.24444444444444444</v>
      </c>
      <c r="L16" s="18" t="s">
        <v>96</v>
      </c>
      <c r="M16" s="18" t="s">
        <v>96</v>
      </c>
      <c r="N16" s="18" t="s">
        <v>96</v>
      </c>
      <c r="O16" s="18">
        <f t="shared" si="10"/>
        <v>0.66805555555555551</v>
      </c>
      <c r="P16" s="18" t="s">
        <v>96</v>
      </c>
      <c r="Q16" s="16">
        <f t="shared" si="3"/>
        <v>10</v>
      </c>
      <c r="R16" s="22">
        <v>82</v>
      </c>
      <c r="S16" s="22"/>
      <c r="T16" s="51" t="s">
        <v>13</v>
      </c>
      <c r="U16" s="69" t="s">
        <v>83</v>
      </c>
      <c r="V16" s="51">
        <v>82</v>
      </c>
      <c r="W16" s="42">
        <f t="shared" si="5"/>
        <v>0.31249999999999989</v>
      </c>
      <c r="X16" s="18" t="s">
        <v>96</v>
      </c>
      <c r="Y16" s="18" t="s">
        <v>96</v>
      </c>
      <c r="Z16" s="18" t="s">
        <v>96</v>
      </c>
      <c r="AA16" s="18">
        <f t="shared" si="6"/>
        <v>0.72569444444444431</v>
      </c>
      <c r="AB16" s="18" t="s">
        <v>96</v>
      </c>
      <c r="AC16" s="42">
        <v>6.9444444444444447E-4</v>
      </c>
      <c r="AD16" s="15">
        <f t="shared" si="7"/>
        <v>2.777777777777778E-2</v>
      </c>
      <c r="AE16" s="22">
        <v>0.5</v>
      </c>
      <c r="AF16" s="44">
        <f t="shared" si="8"/>
        <v>26.4</v>
      </c>
      <c r="AG16" s="15"/>
      <c r="AH16" s="18" t="s">
        <v>96</v>
      </c>
      <c r="AI16" s="18" t="s">
        <v>96</v>
      </c>
      <c r="AJ16" s="22"/>
      <c r="AK16" s="18" t="s">
        <v>96</v>
      </c>
      <c r="AL16" s="18" t="s">
        <v>96</v>
      </c>
    </row>
    <row r="17" spans="1:38" s="5" customFormat="1" ht="15.75" x14ac:dyDescent="0.25">
      <c r="A17" s="18" t="s">
        <v>96</v>
      </c>
      <c r="B17" s="18" t="s">
        <v>96</v>
      </c>
      <c r="C17" s="18" t="s">
        <v>96</v>
      </c>
      <c r="D17" s="18" t="s">
        <v>96</v>
      </c>
      <c r="E17" s="22"/>
      <c r="F17" s="22">
        <v>0.5</v>
      </c>
      <c r="G17" s="70">
        <f>SUM(F17+G16)</f>
        <v>7.1</v>
      </c>
      <c r="H17" s="42">
        <v>6.9444444444444447E-4</v>
      </c>
      <c r="I17" s="42">
        <f>SUM(H17+I16)</f>
        <v>1.1111111111111112E-2</v>
      </c>
      <c r="J17" s="42"/>
      <c r="K17" s="42">
        <f t="shared" si="9"/>
        <v>0.24513888888888888</v>
      </c>
      <c r="L17" s="18" t="s">
        <v>96</v>
      </c>
      <c r="M17" s="18" t="s">
        <v>96</v>
      </c>
      <c r="N17" s="18" t="s">
        <v>96</v>
      </c>
      <c r="O17" s="18">
        <f t="shared" si="10"/>
        <v>0.66874999999999996</v>
      </c>
      <c r="P17" s="18" t="s">
        <v>96</v>
      </c>
      <c r="Q17" s="16">
        <f t="shared" si="3"/>
        <v>11</v>
      </c>
      <c r="R17" s="22">
        <v>123</v>
      </c>
      <c r="S17" s="22"/>
      <c r="T17" s="51" t="s">
        <v>13</v>
      </c>
      <c r="U17" s="69" t="s">
        <v>84</v>
      </c>
      <c r="V17" s="51">
        <v>123</v>
      </c>
      <c r="W17" s="42">
        <f t="shared" si="5"/>
        <v>0.31180555555555545</v>
      </c>
      <c r="X17" s="18" t="s">
        <v>96</v>
      </c>
      <c r="Y17" s="18" t="s">
        <v>96</v>
      </c>
      <c r="Z17" s="18" t="s">
        <v>96</v>
      </c>
      <c r="AA17" s="18">
        <f t="shared" si="6"/>
        <v>0.72499999999999987</v>
      </c>
      <c r="AB17" s="18" t="s">
        <v>96</v>
      </c>
      <c r="AC17" s="42">
        <v>1.3888888888888889E-3</v>
      </c>
      <c r="AD17" s="15">
        <f t="shared" si="7"/>
        <v>2.7083333333333334E-2</v>
      </c>
      <c r="AE17" s="22">
        <v>0.9</v>
      </c>
      <c r="AF17" s="44">
        <f t="shared" si="8"/>
        <v>25.9</v>
      </c>
      <c r="AG17" s="15"/>
      <c r="AH17" s="18" t="s">
        <v>96</v>
      </c>
      <c r="AI17" s="18" t="s">
        <v>96</v>
      </c>
      <c r="AJ17" s="22"/>
      <c r="AK17" s="18" t="s">
        <v>96</v>
      </c>
      <c r="AL17" s="18" t="s">
        <v>96</v>
      </c>
    </row>
    <row r="18" spans="1:38" s="5" customFormat="1" ht="15.75" x14ac:dyDescent="0.25">
      <c r="A18" s="18" t="s">
        <v>96</v>
      </c>
      <c r="B18" s="18" t="s">
        <v>96</v>
      </c>
      <c r="C18" s="18" t="s">
        <v>96</v>
      </c>
      <c r="D18" s="18" t="s">
        <v>96</v>
      </c>
      <c r="E18" s="22"/>
      <c r="F18" s="22">
        <v>0.9</v>
      </c>
      <c r="G18" s="70">
        <f t="shared" ref="G18:G28" si="11">SUM(F18+G17)</f>
        <v>8</v>
      </c>
      <c r="H18" s="42">
        <v>1.3888888888888889E-3</v>
      </c>
      <c r="I18" s="42">
        <f>SUM(H18+I17)</f>
        <v>1.2500000000000001E-2</v>
      </c>
      <c r="J18" s="42"/>
      <c r="K18" s="42">
        <f t="shared" si="9"/>
        <v>0.24652777777777776</v>
      </c>
      <c r="L18" s="18" t="s">
        <v>96</v>
      </c>
      <c r="M18" s="18" t="s">
        <v>96</v>
      </c>
      <c r="N18" s="18" t="s">
        <v>96</v>
      </c>
      <c r="O18" s="18">
        <f t="shared" si="10"/>
        <v>0.67013888888888884</v>
      </c>
      <c r="P18" s="18" t="s">
        <v>96</v>
      </c>
      <c r="Q18" s="16">
        <f t="shared" si="3"/>
        <v>12</v>
      </c>
      <c r="R18" s="22">
        <v>124</v>
      </c>
      <c r="S18" s="22"/>
      <c r="T18" s="51" t="s">
        <v>13</v>
      </c>
      <c r="U18" s="69" t="s">
        <v>85</v>
      </c>
      <c r="V18" s="51">
        <v>124</v>
      </c>
      <c r="W18" s="42">
        <f t="shared" si="5"/>
        <v>0.31041666666666656</v>
      </c>
      <c r="X18" s="18" t="s">
        <v>96</v>
      </c>
      <c r="Y18" s="18" t="s">
        <v>96</v>
      </c>
      <c r="Z18" s="18" t="s">
        <v>96</v>
      </c>
      <c r="AA18" s="18">
        <f t="shared" si="6"/>
        <v>0.72361111111111098</v>
      </c>
      <c r="AB18" s="18" t="s">
        <v>96</v>
      </c>
      <c r="AC18" s="42">
        <v>6.9444444444444447E-4</v>
      </c>
      <c r="AD18" s="15">
        <f t="shared" si="7"/>
        <v>2.5694444444444447E-2</v>
      </c>
      <c r="AE18" s="22">
        <v>0.6</v>
      </c>
      <c r="AF18" s="44">
        <f t="shared" si="8"/>
        <v>25</v>
      </c>
      <c r="AG18" s="15"/>
      <c r="AH18" s="18" t="s">
        <v>96</v>
      </c>
      <c r="AI18" s="18" t="s">
        <v>96</v>
      </c>
      <c r="AJ18" s="22"/>
      <c r="AK18" s="18" t="s">
        <v>96</v>
      </c>
      <c r="AL18" s="18" t="s">
        <v>96</v>
      </c>
    </row>
    <row r="19" spans="1:38" s="5" customFormat="1" ht="15.75" x14ac:dyDescent="0.25">
      <c r="A19" s="18" t="s">
        <v>96</v>
      </c>
      <c r="B19" s="18" t="s">
        <v>96</v>
      </c>
      <c r="C19" s="18" t="s">
        <v>96</v>
      </c>
      <c r="D19" s="18" t="s">
        <v>96</v>
      </c>
      <c r="E19" s="22"/>
      <c r="F19" s="22">
        <v>0.6</v>
      </c>
      <c r="G19" s="70">
        <f t="shared" si="11"/>
        <v>8.6</v>
      </c>
      <c r="H19" s="42">
        <v>6.9444444444444447E-4</v>
      </c>
      <c r="I19" s="42">
        <f t="shared" ref="I19:I28" si="12">SUM(H19+I18)</f>
        <v>1.3194444444444444E-2</v>
      </c>
      <c r="J19" s="42"/>
      <c r="K19" s="42">
        <f t="shared" si="9"/>
        <v>0.2472222222222222</v>
      </c>
      <c r="L19" s="18" t="s">
        <v>96</v>
      </c>
      <c r="M19" s="18" t="s">
        <v>96</v>
      </c>
      <c r="N19" s="18" t="s">
        <v>96</v>
      </c>
      <c r="O19" s="18">
        <f t="shared" si="10"/>
        <v>0.67083333333333328</v>
      </c>
      <c r="P19" s="18" t="s">
        <v>96</v>
      </c>
      <c r="Q19" s="16">
        <f t="shared" si="3"/>
        <v>13</v>
      </c>
      <c r="R19" s="22">
        <v>125</v>
      </c>
      <c r="S19" s="22"/>
      <c r="T19" s="51" t="s">
        <v>13</v>
      </c>
      <c r="U19" s="69" t="s">
        <v>86</v>
      </c>
      <c r="V19" s="51">
        <v>125</v>
      </c>
      <c r="W19" s="42">
        <f t="shared" si="5"/>
        <v>0.30972222222222212</v>
      </c>
      <c r="X19" s="18" t="s">
        <v>96</v>
      </c>
      <c r="Y19" s="18" t="s">
        <v>96</v>
      </c>
      <c r="Z19" s="18" t="s">
        <v>96</v>
      </c>
      <c r="AA19" s="18">
        <f t="shared" si="6"/>
        <v>0.72291666666666654</v>
      </c>
      <c r="AB19" s="18" t="s">
        <v>96</v>
      </c>
      <c r="AC19" s="42">
        <v>6.9444444444444447E-4</v>
      </c>
      <c r="AD19" s="15">
        <f t="shared" si="7"/>
        <v>2.5000000000000001E-2</v>
      </c>
      <c r="AE19" s="22">
        <v>0.7</v>
      </c>
      <c r="AF19" s="44">
        <f t="shared" si="8"/>
        <v>24.4</v>
      </c>
      <c r="AG19" s="15"/>
      <c r="AH19" s="18" t="s">
        <v>96</v>
      </c>
      <c r="AI19" s="18" t="s">
        <v>96</v>
      </c>
      <c r="AJ19" s="22"/>
      <c r="AK19" s="18" t="s">
        <v>96</v>
      </c>
      <c r="AL19" s="18" t="s">
        <v>96</v>
      </c>
    </row>
    <row r="20" spans="1:38" s="5" customFormat="1" ht="15.75" x14ac:dyDescent="0.25">
      <c r="A20" s="18" t="s">
        <v>96</v>
      </c>
      <c r="B20" s="18" t="s">
        <v>96</v>
      </c>
      <c r="C20" s="18" t="s">
        <v>96</v>
      </c>
      <c r="D20" s="18" t="s">
        <v>96</v>
      </c>
      <c r="E20" s="22"/>
      <c r="F20" s="22">
        <v>0.7</v>
      </c>
      <c r="G20" s="70">
        <f t="shared" si="11"/>
        <v>9.2999999999999989</v>
      </c>
      <c r="H20" s="42">
        <v>6.9444444444444447E-4</v>
      </c>
      <c r="I20" s="42">
        <f t="shared" si="12"/>
        <v>1.3888888888888888E-2</v>
      </c>
      <c r="J20" s="42"/>
      <c r="K20" s="42">
        <f t="shared" si="9"/>
        <v>0.24791666666666665</v>
      </c>
      <c r="L20" s="18" t="s">
        <v>96</v>
      </c>
      <c r="M20" s="18" t="s">
        <v>96</v>
      </c>
      <c r="N20" s="18" t="s">
        <v>96</v>
      </c>
      <c r="O20" s="18">
        <f t="shared" si="10"/>
        <v>0.67152777777777772</v>
      </c>
      <c r="P20" s="18" t="s">
        <v>96</v>
      </c>
      <c r="Q20" s="16">
        <f t="shared" si="3"/>
        <v>14</v>
      </c>
      <c r="R20" s="22">
        <v>126</v>
      </c>
      <c r="S20" s="22"/>
      <c r="T20" s="51" t="s">
        <v>13</v>
      </c>
      <c r="U20" s="69" t="s">
        <v>87</v>
      </c>
      <c r="V20" s="51">
        <v>126</v>
      </c>
      <c r="W20" s="42">
        <f t="shared" si="5"/>
        <v>0.30902777777777768</v>
      </c>
      <c r="X20" s="18" t="s">
        <v>96</v>
      </c>
      <c r="Y20" s="18" t="s">
        <v>96</v>
      </c>
      <c r="Z20" s="18" t="s">
        <v>96</v>
      </c>
      <c r="AA20" s="18">
        <f t="shared" si="6"/>
        <v>0.7222222222222221</v>
      </c>
      <c r="AB20" s="18" t="s">
        <v>96</v>
      </c>
      <c r="AC20" s="42">
        <v>6.9444444444444447E-4</v>
      </c>
      <c r="AD20" s="15">
        <f t="shared" si="7"/>
        <v>2.4305555555555556E-2</v>
      </c>
      <c r="AE20" s="22">
        <v>0.7</v>
      </c>
      <c r="AF20" s="44">
        <f t="shared" si="8"/>
        <v>23.7</v>
      </c>
      <c r="AG20" s="15"/>
      <c r="AH20" s="18" t="s">
        <v>96</v>
      </c>
      <c r="AI20" s="18" t="s">
        <v>96</v>
      </c>
      <c r="AJ20" s="22"/>
      <c r="AK20" s="18" t="s">
        <v>96</v>
      </c>
      <c r="AL20" s="18" t="s">
        <v>96</v>
      </c>
    </row>
    <row r="21" spans="1:38" s="5" customFormat="1" ht="15.75" x14ac:dyDescent="0.25">
      <c r="A21" s="18" t="s">
        <v>96</v>
      </c>
      <c r="B21" s="18" t="s">
        <v>96</v>
      </c>
      <c r="C21" s="18" t="s">
        <v>96</v>
      </c>
      <c r="D21" s="18" t="s">
        <v>96</v>
      </c>
      <c r="E21" s="22"/>
      <c r="F21" s="22">
        <v>0.7</v>
      </c>
      <c r="G21" s="70">
        <f t="shared" si="11"/>
        <v>9.9999999999999982</v>
      </c>
      <c r="H21" s="42">
        <v>6.9444444444444447E-4</v>
      </c>
      <c r="I21" s="42">
        <f t="shared" si="12"/>
        <v>1.4583333333333332E-2</v>
      </c>
      <c r="J21" s="42"/>
      <c r="K21" s="42">
        <f t="shared" si="9"/>
        <v>0.24861111111111109</v>
      </c>
      <c r="L21" s="18" t="s">
        <v>96</v>
      </c>
      <c r="M21" s="18" t="s">
        <v>96</v>
      </c>
      <c r="N21" s="18" t="s">
        <v>96</v>
      </c>
      <c r="O21" s="18">
        <f t="shared" si="10"/>
        <v>0.67222222222222217</v>
      </c>
      <c r="P21" s="18" t="s">
        <v>96</v>
      </c>
      <c r="Q21" s="16">
        <f t="shared" si="3"/>
        <v>15</v>
      </c>
      <c r="R21" s="22">
        <v>127</v>
      </c>
      <c r="S21" s="22"/>
      <c r="T21" s="51" t="s">
        <v>13</v>
      </c>
      <c r="U21" s="69" t="s">
        <v>88</v>
      </c>
      <c r="V21" s="51">
        <v>127</v>
      </c>
      <c r="W21" s="42">
        <f t="shared" si="5"/>
        <v>0.30833333333333324</v>
      </c>
      <c r="X21" s="18" t="s">
        <v>96</v>
      </c>
      <c r="Y21" s="18" t="s">
        <v>96</v>
      </c>
      <c r="Z21" s="18" t="s">
        <v>96</v>
      </c>
      <c r="AA21" s="18">
        <f t="shared" si="6"/>
        <v>0.72152777777777766</v>
      </c>
      <c r="AB21" s="18" t="s">
        <v>96</v>
      </c>
      <c r="AC21" s="42">
        <v>6.9444444444444447E-4</v>
      </c>
      <c r="AD21" s="15">
        <f t="shared" si="7"/>
        <v>2.361111111111111E-2</v>
      </c>
      <c r="AE21" s="22">
        <v>0.7</v>
      </c>
      <c r="AF21" s="44">
        <f t="shared" si="8"/>
        <v>23</v>
      </c>
      <c r="AG21" s="15"/>
      <c r="AH21" s="18" t="s">
        <v>96</v>
      </c>
      <c r="AI21" s="18" t="s">
        <v>96</v>
      </c>
      <c r="AJ21" s="22"/>
      <c r="AK21" s="18" t="s">
        <v>96</v>
      </c>
      <c r="AL21" s="18" t="s">
        <v>96</v>
      </c>
    </row>
    <row r="22" spans="1:38" s="5" customFormat="1" ht="15.75" x14ac:dyDescent="0.25">
      <c r="A22" s="18" t="s">
        <v>96</v>
      </c>
      <c r="B22" s="18" t="s">
        <v>96</v>
      </c>
      <c r="C22" s="18" t="s">
        <v>96</v>
      </c>
      <c r="D22" s="18" t="s">
        <v>96</v>
      </c>
      <c r="E22" s="22"/>
      <c r="F22" s="22">
        <v>0.7</v>
      </c>
      <c r="G22" s="70">
        <f t="shared" si="11"/>
        <v>10.699999999999998</v>
      </c>
      <c r="H22" s="42">
        <v>6.9444444444444447E-4</v>
      </c>
      <c r="I22" s="42">
        <f t="shared" si="12"/>
        <v>1.5277777777777776E-2</v>
      </c>
      <c r="J22" s="42"/>
      <c r="K22" s="42">
        <f t="shared" si="9"/>
        <v>0.24930555555555553</v>
      </c>
      <c r="L22" s="18" t="s">
        <v>96</v>
      </c>
      <c r="M22" s="18" t="s">
        <v>96</v>
      </c>
      <c r="N22" s="18" t="s">
        <v>96</v>
      </c>
      <c r="O22" s="18">
        <f t="shared" si="10"/>
        <v>0.67291666666666661</v>
      </c>
      <c r="P22" s="18" t="s">
        <v>96</v>
      </c>
      <c r="Q22" s="16">
        <f t="shared" si="3"/>
        <v>16</v>
      </c>
      <c r="R22" s="22">
        <v>128</v>
      </c>
      <c r="S22" s="22"/>
      <c r="T22" s="51" t="s">
        <v>13</v>
      </c>
      <c r="U22" s="69" t="s">
        <v>89</v>
      </c>
      <c r="V22" s="51">
        <v>128</v>
      </c>
      <c r="W22" s="42">
        <f t="shared" si="5"/>
        <v>0.3076388888888888</v>
      </c>
      <c r="X22" s="18" t="s">
        <v>96</v>
      </c>
      <c r="Y22" s="18" t="s">
        <v>96</v>
      </c>
      <c r="Z22" s="18" t="s">
        <v>96</v>
      </c>
      <c r="AA22" s="18">
        <f t="shared" si="6"/>
        <v>0.72083333333333321</v>
      </c>
      <c r="AB22" s="18" t="s">
        <v>96</v>
      </c>
      <c r="AC22" s="47">
        <v>6.9444444444444447E-4</v>
      </c>
      <c r="AD22" s="15">
        <f t="shared" si="7"/>
        <v>2.2916666666666665E-2</v>
      </c>
      <c r="AE22" s="44">
        <v>0.8</v>
      </c>
      <c r="AF22" s="44">
        <f>SUM(AE22+AF23)</f>
        <v>22.3</v>
      </c>
      <c r="AG22" s="15"/>
      <c r="AH22" s="18" t="s">
        <v>96</v>
      </c>
      <c r="AI22" s="18" t="s">
        <v>96</v>
      </c>
      <c r="AJ22" s="22"/>
      <c r="AK22" s="18" t="s">
        <v>96</v>
      </c>
      <c r="AL22" s="18" t="s">
        <v>96</v>
      </c>
    </row>
    <row r="23" spans="1:38" s="5" customFormat="1" ht="15.75" x14ac:dyDescent="0.25">
      <c r="A23" s="18" t="s">
        <v>96</v>
      </c>
      <c r="B23" s="18" t="s">
        <v>96</v>
      </c>
      <c r="C23" s="18" t="s">
        <v>96</v>
      </c>
      <c r="D23" s="18" t="s">
        <v>96</v>
      </c>
      <c r="E23" s="22"/>
      <c r="F23" s="22">
        <v>0.8</v>
      </c>
      <c r="G23" s="70">
        <f t="shared" si="11"/>
        <v>11.499999999999998</v>
      </c>
      <c r="H23" s="42">
        <v>6.9444444444444447E-4</v>
      </c>
      <c r="I23" s="42">
        <f t="shared" si="12"/>
        <v>1.5972222222222221E-2</v>
      </c>
      <c r="J23" s="42"/>
      <c r="K23" s="42">
        <f t="shared" si="9"/>
        <v>0.24999999999999997</v>
      </c>
      <c r="L23" s="18" t="s">
        <v>96</v>
      </c>
      <c r="M23" s="18" t="s">
        <v>96</v>
      </c>
      <c r="N23" s="18" t="s">
        <v>96</v>
      </c>
      <c r="O23" s="18">
        <f t="shared" ref="O23:O28" si="13">SUM(O22+$H23)</f>
        <v>0.67361111111111105</v>
      </c>
      <c r="P23" s="18" t="s">
        <v>96</v>
      </c>
      <c r="Q23" s="16">
        <f t="shared" si="3"/>
        <v>17</v>
      </c>
      <c r="R23" s="22">
        <v>129</v>
      </c>
      <c r="S23" s="22"/>
      <c r="T23" s="51" t="s">
        <v>13</v>
      </c>
      <c r="U23" s="69" t="s">
        <v>90</v>
      </c>
      <c r="V23" s="51">
        <v>129</v>
      </c>
      <c r="W23" s="42">
        <f>SUM(W25+AC23)</f>
        <v>0.30694444444444435</v>
      </c>
      <c r="X23" s="18" t="s">
        <v>96</v>
      </c>
      <c r="Y23" s="18" t="s">
        <v>96</v>
      </c>
      <c r="Z23" s="18" t="s">
        <v>96</v>
      </c>
      <c r="AA23" s="18">
        <f>SUM(AA25,AC23)</f>
        <v>0.72013888888888877</v>
      </c>
      <c r="AB23" s="18" t="s">
        <v>96</v>
      </c>
      <c r="AC23" s="43">
        <v>2.0833333333333333E-3</v>
      </c>
      <c r="AD23" s="15">
        <f>SUM(AC23+AD25)</f>
        <v>2.222222222222222E-2</v>
      </c>
      <c r="AE23" s="44">
        <v>2.6</v>
      </c>
      <c r="AF23" s="44">
        <f>SUM(AE23+AF25)</f>
        <v>21.5</v>
      </c>
      <c r="AG23" s="15"/>
      <c r="AH23" s="18" t="s">
        <v>96</v>
      </c>
      <c r="AI23" s="18" t="s">
        <v>96</v>
      </c>
      <c r="AJ23" s="22"/>
      <c r="AK23" s="18" t="s">
        <v>96</v>
      </c>
      <c r="AL23" s="18" t="s">
        <v>96</v>
      </c>
    </row>
    <row r="24" spans="1:38" s="5" customFormat="1" ht="15.75" x14ac:dyDescent="0.25">
      <c r="A24" s="18" t="s">
        <v>96</v>
      </c>
      <c r="B24" s="18" t="s">
        <v>96</v>
      </c>
      <c r="C24" s="18" t="s">
        <v>96</v>
      </c>
      <c r="D24" s="18" t="s">
        <v>96</v>
      </c>
      <c r="E24" s="22"/>
      <c r="F24" s="22">
        <v>0.9</v>
      </c>
      <c r="G24" s="70">
        <f t="shared" si="11"/>
        <v>12.399999999999999</v>
      </c>
      <c r="H24" s="42">
        <v>1.3888888888888889E-3</v>
      </c>
      <c r="I24" s="42">
        <f t="shared" si="12"/>
        <v>1.7361111111111108E-2</v>
      </c>
      <c r="J24" s="42"/>
      <c r="K24" s="42">
        <f t="shared" si="9"/>
        <v>0.25138888888888888</v>
      </c>
      <c r="L24" s="18" t="s">
        <v>96</v>
      </c>
      <c r="M24" s="18" t="s">
        <v>96</v>
      </c>
      <c r="N24" s="18" t="s">
        <v>96</v>
      </c>
      <c r="O24" s="18">
        <f t="shared" si="13"/>
        <v>0.67499999999999993</v>
      </c>
      <c r="P24" s="18" t="s">
        <v>96</v>
      </c>
      <c r="Q24" s="16">
        <f t="shared" si="3"/>
        <v>18</v>
      </c>
      <c r="R24" s="22">
        <v>57</v>
      </c>
      <c r="S24" s="22">
        <v>703</v>
      </c>
      <c r="T24" s="51" t="s">
        <v>14</v>
      </c>
      <c r="U24" s="69" t="s">
        <v>91</v>
      </c>
      <c r="V24" s="51" t="s">
        <v>96</v>
      </c>
      <c r="W24" s="42" t="s">
        <v>96</v>
      </c>
      <c r="X24" s="18" t="s">
        <v>96</v>
      </c>
      <c r="Y24" s="18" t="s">
        <v>96</v>
      </c>
      <c r="Z24" s="18" t="s">
        <v>96</v>
      </c>
      <c r="AA24" s="18" t="s">
        <v>96</v>
      </c>
      <c r="AB24" s="18" t="s">
        <v>96</v>
      </c>
      <c r="AC24" s="15" t="s">
        <v>96</v>
      </c>
      <c r="AD24" s="15" t="s">
        <v>96</v>
      </c>
      <c r="AE24" s="44" t="s">
        <v>96</v>
      </c>
      <c r="AF24" s="44" t="s">
        <v>96</v>
      </c>
      <c r="AG24" s="15"/>
      <c r="AH24" s="18" t="s">
        <v>96</v>
      </c>
      <c r="AI24" s="18" t="s">
        <v>96</v>
      </c>
      <c r="AJ24" s="22"/>
      <c r="AK24" s="18" t="s">
        <v>96</v>
      </c>
      <c r="AL24" s="18" t="s">
        <v>96</v>
      </c>
    </row>
    <row r="25" spans="1:38" s="5" customFormat="1" ht="15.75" x14ac:dyDescent="0.25">
      <c r="A25" s="18" t="s">
        <v>96</v>
      </c>
      <c r="B25" s="18" t="s">
        <v>96</v>
      </c>
      <c r="C25" s="18" t="s">
        <v>96</v>
      </c>
      <c r="D25" s="18" t="s">
        <v>96</v>
      </c>
      <c r="E25" s="22"/>
      <c r="F25" s="22">
        <v>1.9</v>
      </c>
      <c r="G25" s="70">
        <f t="shared" si="11"/>
        <v>14.299999999999999</v>
      </c>
      <c r="H25" s="42">
        <v>2.0833333333333333E-3</v>
      </c>
      <c r="I25" s="42">
        <f t="shared" si="12"/>
        <v>1.9444444444444441E-2</v>
      </c>
      <c r="J25" s="42"/>
      <c r="K25" s="42">
        <f t="shared" si="9"/>
        <v>0.25347222222222221</v>
      </c>
      <c r="L25" s="18" t="s">
        <v>96</v>
      </c>
      <c r="M25" s="18" t="s">
        <v>96</v>
      </c>
      <c r="N25" s="18" t="s">
        <v>96</v>
      </c>
      <c r="O25" s="18">
        <f t="shared" si="13"/>
        <v>0.67708333333333326</v>
      </c>
      <c r="P25" s="18" t="s">
        <v>96</v>
      </c>
      <c r="Q25" s="16">
        <f t="shared" si="3"/>
        <v>19</v>
      </c>
      <c r="R25" s="22">
        <v>59</v>
      </c>
      <c r="S25" s="22">
        <v>703</v>
      </c>
      <c r="T25" s="51" t="s">
        <v>14</v>
      </c>
      <c r="U25" s="69" t="s">
        <v>92</v>
      </c>
      <c r="V25" s="51">
        <v>28</v>
      </c>
      <c r="W25" s="42">
        <f>SUM(W26+AC25)</f>
        <v>0.30486111111111103</v>
      </c>
      <c r="X25" s="18" t="s">
        <v>96</v>
      </c>
      <c r="Y25" s="18" t="s">
        <v>96</v>
      </c>
      <c r="Z25" s="18" t="s">
        <v>96</v>
      </c>
      <c r="AA25" s="18">
        <f>SUM(AA26,AC25)</f>
        <v>0.71805555555555545</v>
      </c>
      <c r="AB25" s="18" t="s">
        <v>96</v>
      </c>
      <c r="AC25" s="41">
        <v>6.9444444444444447E-4</v>
      </c>
      <c r="AD25" s="15">
        <f t="shared" ref="AD25:AD26" si="14">SUM(AC25+AD26)</f>
        <v>2.0138888888888887E-2</v>
      </c>
      <c r="AE25" s="44">
        <v>0.5</v>
      </c>
      <c r="AF25" s="44">
        <f t="shared" si="2"/>
        <v>18.899999999999999</v>
      </c>
      <c r="AG25" s="15"/>
      <c r="AH25" s="18" t="s">
        <v>96</v>
      </c>
      <c r="AI25" s="18" t="s">
        <v>96</v>
      </c>
      <c r="AJ25" s="22"/>
      <c r="AK25" s="18" t="s">
        <v>96</v>
      </c>
      <c r="AL25" s="18" t="s">
        <v>96</v>
      </c>
    </row>
    <row r="26" spans="1:38" s="5" customFormat="1" ht="15.75" x14ac:dyDescent="0.25">
      <c r="A26" s="18" t="s">
        <v>96</v>
      </c>
      <c r="B26" s="18" t="s">
        <v>96</v>
      </c>
      <c r="C26" s="18" t="s">
        <v>96</v>
      </c>
      <c r="D26" s="18" t="s">
        <v>96</v>
      </c>
      <c r="E26" s="22"/>
      <c r="F26" s="22">
        <v>0.5</v>
      </c>
      <c r="G26" s="70">
        <f t="shared" si="11"/>
        <v>14.799999999999999</v>
      </c>
      <c r="H26" s="42">
        <v>6.9444444444444447E-4</v>
      </c>
      <c r="I26" s="42">
        <f t="shared" si="12"/>
        <v>2.0138888888888887E-2</v>
      </c>
      <c r="J26" s="42"/>
      <c r="K26" s="42">
        <f t="shared" si="9"/>
        <v>0.25416666666666665</v>
      </c>
      <c r="L26" s="18" t="s">
        <v>96</v>
      </c>
      <c r="M26" s="18" t="s">
        <v>96</v>
      </c>
      <c r="N26" s="18" t="s">
        <v>96</v>
      </c>
      <c r="O26" s="18">
        <f t="shared" si="13"/>
        <v>0.6777777777777777</v>
      </c>
      <c r="P26" s="18" t="s">
        <v>96</v>
      </c>
      <c r="Q26" s="16">
        <f t="shared" si="3"/>
        <v>20</v>
      </c>
      <c r="R26" s="22">
        <v>61</v>
      </c>
      <c r="S26" s="22">
        <v>703</v>
      </c>
      <c r="T26" s="51" t="s">
        <v>14</v>
      </c>
      <c r="U26" s="69" t="s">
        <v>93</v>
      </c>
      <c r="V26" s="51">
        <v>26</v>
      </c>
      <c r="W26" s="42">
        <f>SUM(W27+AC26)</f>
        <v>0.30416666666666659</v>
      </c>
      <c r="X26" s="18" t="s">
        <v>96</v>
      </c>
      <c r="Y26" s="18" t="s">
        <v>96</v>
      </c>
      <c r="Z26" s="18" t="s">
        <v>96</v>
      </c>
      <c r="AA26" s="18">
        <f>SUM(AA27,AC26)</f>
        <v>0.71736111111111101</v>
      </c>
      <c r="AB26" s="18" t="s">
        <v>96</v>
      </c>
      <c r="AC26" s="41">
        <v>1.3888888888888889E-3</v>
      </c>
      <c r="AD26" s="15">
        <f t="shared" si="14"/>
        <v>1.9444444444444441E-2</v>
      </c>
      <c r="AE26" s="44">
        <v>1.2</v>
      </c>
      <c r="AF26" s="44">
        <f t="shared" si="2"/>
        <v>18.399999999999999</v>
      </c>
      <c r="AG26" s="15"/>
      <c r="AH26" s="18" t="s">
        <v>96</v>
      </c>
      <c r="AI26" s="18" t="s">
        <v>96</v>
      </c>
      <c r="AJ26" s="22"/>
      <c r="AK26" s="18" t="s">
        <v>96</v>
      </c>
      <c r="AL26" s="18" t="s">
        <v>96</v>
      </c>
    </row>
    <row r="27" spans="1:38" s="5" customFormat="1" ht="15.75" x14ac:dyDescent="0.25">
      <c r="A27" s="18" t="s">
        <v>96</v>
      </c>
      <c r="B27" s="18" t="s">
        <v>96</v>
      </c>
      <c r="C27" s="18" t="s">
        <v>96</v>
      </c>
      <c r="D27" s="18" t="s">
        <v>96</v>
      </c>
      <c r="E27" s="22"/>
      <c r="F27" s="22">
        <v>1.1000000000000001</v>
      </c>
      <c r="G27" s="70">
        <f t="shared" si="11"/>
        <v>15.899999999999999</v>
      </c>
      <c r="H27" s="42">
        <v>1.3888888888888889E-3</v>
      </c>
      <c r="I27" s="42">
        <f t="shared" si="12"/>
        <v>2.1527777777777774E-2</v>
      </c>
      <c r="J27" s="42"/>
      <c r="K27" s="42">
        <f t="shared" si="9"/>
        <v>0.25555555555555554</v>
      </c>
      <c r="L27" s="18" t="s">
        <v>96</v>
      </c>
      <c r="M27" s="18" t="s">
        <v>96</v>
      </c>
      <c r="N27" s="18" t="s">
        <v>96</v>
      </c>
      <c r="O27" s="18">
        <f t="shared" si="13"/>
        <v>0.67916666666666659</v>
      </c>
      <c r="P27" s="18" t="s">
        <v>96</v>
      </c>
      <c r="Q27" s="16">
        <f t="shared" si="3"/>
        <v>21</v>
      </c>
      <c r="R27" s="22">
        <v>63</v>
      </c>
      <c r="S27" s="22">
        <v>703</v>
      </c>
      <c r="T27" s="51" t="s">
        <v>14</v>
      </c>
      <c r="U27" s="69" t="s">
        <v>94</v>
      </c>
      <c r="V27" s="51">
        <v>24</v>
      </c>
      <c r="W27" s="42">
        <f>SUM(W28+AC27)</f>
        <v>0.3027777777777777</v>
      </c>
      <c r="X27" s="18" t="s">
        <v>96</v>
      </c>
      <c r="Y27" s="18" t="s">
        <v>96</v>
      </c>
      <c r="Z27" s="18" t="s">
        <v>96</v>
      </c>
      <c r="AA27" s="18">
        <f>SUM(AA28,AC27)</f>
        <v>0.71597222222222212</v>
      </c>
      <c r="AB27" s="18" t="s">
        <v>96</v>
      </c>
      <c r="AC27" s="43">
        <v>2.0833333333333333E-3</v>
      </c>
      <c r="AD27" s="15">
        <f>SUM(AC27+AD28)</f>
        <v>1.8055555555555554E-2</v>
      </c>
      <c r="AE27" s="44">
        <v>2.5</v>
      </c>
      <c r="AF27" s="44">
        <f t="shared" si="2"/>
        <v>17.2</v>
      </c>
      <c r="AG27" s="15"/>
      <c r="AH27" s="18" t="s">
        <v>96</v>
      </c>
      <c r="AI27" s="18" t="s">
        <v>96</v>
      </c>
      <c r="AJ27" s="22"/>
      <c r="AK27" s="18" t="s">
        <v>96</v>
      </c>
      <c r="AL27" s="18" t="s">
        <v>96</v>
      </c>
    </row>
    <row r="28" spans="1:38" s="5" customFormat="1" ht="20.25" customHeight="1" x14ac:dyDescent="0.25">
      <c r="A28" s="18" t="s">
        <v>96</v>
      </c>
      <c r="B28" s="18" t="s">
        <v>96</v>
      </c>
      <c r="C28" s="18" t="s">
        <v>96</v>
      </c>
      <c r="D28" s="18" t="s">
        <v>96</v>
      </c>
      <c r="E28" s="22"/>
      <c r="F28" s="22">
        <v>2.4</v>
      </c>
      <c r="G28" s="70">
        <f t="shared" si="11"/>
        <v>18.299999999999997</v>
      </c>
      <c r="H28" s="42">
        <v>2.0833333333333333E-3</v>
      </c>
      <c r="I28" s="42">
        <f t="shared" si="12"/>
        <v>2.3611111111111107E-2</v>
      </c>
      <c r="J28" s="42"/>
      <c r="K28" s="42">
        <f t="shared" si="9"/>
        <v>0.25763888888888886</v>
      </c>
      <c r="L28" s="18" t="s">
        <v>96</v>
      </c>
      <c r="M28" s="18" t="s">
        <v>96</v>
      </c>
      <c r="N28" s="18" t="s">
        <v>96</v>
      </c>
      <c r="O28" s="18">
        <f t="shared" si="13"/>
        <v>0.68124999999999991</v>
      </c>
      <c r="P28" s="18" t="s">
        <v>96</v>
      </c>
      <c r="Q28" s="16">
        <f t="shared" si="3"/>
        <v>22</v>
      </c>
      <c r="R28" s="22">
        <v>65</v>
      </c>
      <c r="S28" s="22">
        <v>703</v>
      </c>
      <c r="T28" s="51" t="s">
        <v>14</v>
      </c>
      <c r="U28" s="69" t="s">
        <v>95</v>
      </c>
      <c r="V28" s="51">
        <v>22</v>
      </c>
      <c r="W28" s="42">
        <f>SUM(W29+AC28)</f>
        <v>0.30069444444444438</v>
      </c>
      <c r="X28" s="18" t="s">
        <v>96</v>
      </c>
      <c r="Y28" s="18" t="s">
        <v>96</v>
      </c>
      <c r="Z28" s="18" t="s">
        <v>96</v>
      </c>
      <c r="AA28" s="18">
        <f>SUM(AA29,AC28)</f>
        <v>0.7138888888888888</v>
      </c>
      <c r="AB28" s="18" t="s">
        <v>96</v>
      </c>
      <c r="AC28" s="41">
        <v>1.3888888888888889E-3</v>
      </c>
      <c r="AD28" s="15">
        <f>SUM(AC28+AD29)</f>
        <v>1.5972222222222221E-2</v>
      </c>
      <c r="AE28" s="44">
        <v>1.7</v>
      </c>
      <c r="AF28" s="44">
        <f>SUM(AE28+AF29)</f>
        <v>14.7</v>
      </c>
      <c r="AG28" s="15"/>
      <c r="AH28" s="18" t="s">
        <v>96</v>
      </c>
      <c r="AI28" s="18" t="s">
        <v>96</v>
      </c>
      <c r="AJ28" s="22"/>
      <c r="AK28" s="18" t="s">
        <v>96</v>
      </c>
      <c r="AL28" s="18" t="s">
        <v>96</v>
      </c>
    </row>
    <row r="29" spans="1:38" s="5" customFormat="1" ht="20.25" customHeight="1" x14ac:dyDescent="0.25">
      <c r="A29" s="18" t="s">
        <v>96</v>
      </c>
      <c r="B29" s="18" t="s">
        <v>96</v>
      </c>
      <c r="C29" s="18" t="s">
        <v>96</v>
      </c>
      <c r="D29" s="18" t="s">
        <v>96</v>
      </c>
      <c r="E29" s="22"/>
      <c r="F29" s="18" t="s">
        <v>96</v>
      </c>
      <c r="G29" s="18" t="s">
        <v>96</v>
      </c>
      <c r="H29" s="18" t="s">
        <v>96</v>
      </c>
      <c r="I29" s="18" t="s">
        <v>96</v>
      </c>
      <c r="J29" s="42"/>
      <c r="K29" s="42" t="s">
        <v>96</v>
      </c>
      <c r="L29" s="18" t="s">
        <v>96</v>
      </c>
      <c r="M29" s="18" t="s">
        <v>96</v>
      </c>
      <c r="N29" s="18" t="s">
        <v>96</v>
      </c>
      <c r="O29" s="18" t="s">
        <v>96</v>
      </c>
      <c r="P29" s="18" t="s">
        <v>96</v>
      </c>
      <c r="Q29" s="16">
        <f t="shared" si="3"/>
        <v>23</v>
      </c>
      <c r="R29" s="22"/>
      <c r="S29" s="22">
        <v>703</v>
      </c>
      <c r="T29" s="51" t="s">
        <v>14</v>
      </c>
      <c r="U29" s="69" t="s">
        <v>61</v>
      </c>
      <c r="V29" s="51">
        <v>20</v>
      </c>
      <c r="W29" s="42">
        <f>SUM(W51+AC29)</f>
        <v>0.29930555555555549</v>
      </c>
      <c r="X29" s="18" t="s">
        <v>96</v>
      </c>
      <c r="Y29" s="18" t="s">
        <v>96</v>
      </c>
      <c r="Z29" s="18" t="s">
        <v>96</v>
      </c>
      <c r="AA29" s="18">
        <f>SUM(AA51,AC29)</f>
        <v>0.71249999999999991</v>
      </c>
      <c r="AB29" s="18" t="s">
        <v>96</v>
      </c>
      <c r="AC29" s="43">
        <v>2.0833333333333333E-3</v>
      </c>
      <c r="AD29" s="15">
        <f>SUM(AC29+AD51)</f>
        <v>1.4583333333333334E-2</v>
      </c>
      <c r="AE29" s="44">
        <v>1.4</v>
      </c>
      <c r="AF29" s="44">
        <f>SUM(AE29+AF51)</f>
        <v>13</v>
      </c>
      <c r="AG29" s="15"/>
      <c r="AH29" s="18"/>
      <c r="AI29" s="18"/>
      <c r="AJ29" s="22"/>
      <c r="AK29" s="18"/>
      <c r="AL29" s="18"/>
    </row>
    <row r="30" spans="1:38" s="5" customFormat="1" ht="20.25" customHeight="1" x14ac:dyDescent="0.25">
      <c r="A30" s="18" t="s">
        <v>96</v>
      </c>
      <c r="B30" s="18" t="s">
        <v>96</v>
      </c>
      <c r="C30" s="18" t="s">
        <v>96</v>
      </c>
      <c r="D30" s="18" t="s">
        <v>96</v>
      </c>
      <c r="E30" s="22"/>
      <c r="F30" s="22">
        <v>1.8</v>
      </c>
      <c r="G30" s="70">
        <f>SUM(F30+G28)</f>
        <v>20.099999999999998</v>
      </c>
      <c r="H30" s="42">
        <v>2.0833333333333333E-3</v>
      </c>
      <c r="I30" s="42">
        <f>SUM(H30+I28)</f>
        <v>2.569444444444444E-2</v>
      </c>
      <c r="J30" s="42"/>
      <c r="K30" s="42">
        <f>SUM(K28,H30)</f>
        <v>0.25972222222222219</v>
      </c>
      <c r="L30" s="18" t="s">
        <v>96</v>
      </c>
      <c r="M30" s="18" t="s">
        <v>96</v>
      </c>
      <c r="N30" s="18" t="s">
        <v>96</v>
      </c>
      <c r="O30" s="18">
        <f>SUM(O28+$H30)</f>
        <v>0.68333333333333324</v>
      </c>
      <c r="P30" s="18" t="s">
        <v>96</v>
      </c>
      <c r="Q30" s="16">
        <f t="shared" si="3"/>
        <v>24</v>
      </c>
      <c r="R30" s="22">
        <v>25</v>
      </c>
      <c r="S30" s="22">
        <v>469</v>
      </c>
      <c r="T30" s="51" t="s">
        <v>14</v>
      </c>
      <c r="U30" s="69" t="s">
        <v>62</v>
      </c>
      <c r="V30" s="51"/>
      <c r="W30" s="42" t="s">
        <v>96</v>
      </c>
      <c r="X30" s="18" t="s">
        <v>96</v>
      </c>
      <c r="Y30" s="18" t="s">
        <v>96</v>
      </c>
      <c r="Z30" s="18" t="s">
        <v>96</v>
      </c>
      <c r="AA30" s="18" t="s">
        <v>96</v>
      </c>
      <c r="AB30" s="18" t="s">
        <v>96</v>
      </c>
      <c r="AC30" s="43" t="s">
        <v>96</v>
      </c>
      <c r="AD30" s="15" t="s">
        <v>96</v>
      </c>
      <c r="AE30" s="44" t="s">
        <v>96</v>
      </c>
      <c r="AF30" s="44" t="s">
        <v>96</v>
      </c>
      <c r="AG30" s="15"/>
      <c r="AH30" s="18" t="s">
        <v>96</v>
      </c>
      <c r="AI30" s="18" t="s">
        <v>96</v>
      </c>
      <c r="AJ30" s="22"/>
      <c r="AK30" s="18" t="s">
        <v>96</v>
      </c>
      <c r="AL30" s="18" t="s">
        <v>96</v>
      </c>
    </row>
    <row r="31" spans="1:38" ht="15.75" x14ac:dyDescent="0.25">
      <c r="A31" s="22">
        <v>2.1</v>
      </c>
      <c r="B31" s="22">
        <v>6.6</v>
      </c>
      <c r="C31" s="14">
        <v>2.0833333333333333E-3</v>
      </c>
      <c r="D31" s="42">
        <v>7.6388888888888895E-3</v>
      </c>
      <c r="E31" s="22"/>
      <c r="F31" s="22" t="s">
        <v>96</v>
      </c>
      <c r="G31" s="22" t="s">
        <v>96</v>
      </c>
      <c r="H31" s="42" t="s">
        <v>96</v>
      </c>
      <c r="I31" s="42" t="s">
        <v>96</v>
      </c>
      <c r="J31" s="42"/>
      <c r="K31" s="42" t="s">
        <v>96</v>
      </c>
      <c r="L31" s="18">
        <f>SUM(L13+$C31)</f>
        <v>0.26458333333333328</v>
      </c>
      <c r="M31" s="18">
        <f t="shared" ref="M31:P31" si="15">SUM(M13+$C31)</f>
        <v>0.37569444444444439</v>
      </c>
      <c r="N31" s="18">
        <f t="shared" si="15"/>
        <v>0.54930555555555549</v>
      </c>
      <c r="O31" s="18" t="s">
        <v>96</v>
      </c>
      <c r="P31" s="18">
        <f t="shared" si="15"/>
        <v>0.76805555555555549</v>
      </c>
      <c r="Q31" s="16">
        <f t="shared" si="3"/>
        <v>25</v>
      </c>
      <c r="R31" s="22">
        <v>51</v>
      </c>
      <c r="S31" s="22">
        <v>703</v>
      </c>
      <c r="T31" s="51" t="s">
        <v>14</v>
      </c>
      <c r="U31" s="69" t="s">
        <v>43</v>
      </c>
      <c r="V31" s="51">
        <v>36</v>
      </c>
      <c r="W31" s="18" t="s">
        <v>96</v>
      </c>
      <c r="X31" s="18">
        <f t="shared" ref="X31:X50" si="16">SUM(X32+$AH31)</f>
        <v>0.35347222222222208</v>
      </c>
      <c r="Y31" s="18">
        <f t="shared" ref="Y31:Y49" si="17">SUM(Y32+$AH31)</f>
        <v>0.52013888888888871</v>
      </c>
      <c r="Z31" s="18">
        <f t="shared" ref="Z31:Z49" si="18">SUM(Z32+$AH31)</f>
        <v>0.70069444444444429</v>
      </c>
      <c r="AA31" s="18" t="s">
        <v>96</v>
      </c>
      <c r="AB31" s="18">
        <f t="shared" ref="AB31:AB49" si="19">SUM(AB32+$AH31)</f>
        <v>0.84999999999999987</v>
      </c>
      <c r="AC31" s="18" t="s">
        <v>96</v>
      </c>
      <c r="AD31" s="18" t="s">
        <v>96</v>
      </c>
      <c r="AE31" s="18" t="s">
        <v>96</v>
      </c>
      <c r="AF31" s="18" t="s">
        <v>96</v>
      </c>
      <c r="AG31" s="15"/>
      <c r="AH31" s="40">
        <v>2.0833333333333333E-3</v>
      </c>
      <c r="AI31" s="18">
        <f t="shared" ref="AI31:AI49" si="20">SUM(AH31+AI32)</f>
        <v>4.0972222222222215E-2</v>
      </c>
      <c r="AJ31" s="22"/>
      <c r="AK31" s="67">
        <v>2.2999999999999998</v>
      </c>
      <c r="AL31" s="67">
        <f t="shared" ref="AL31:AL49" si="21">SUM(AK31+AL32)</f>
        <v>40.4</v>
      </c>
    </row>
    <row r="32" spans="1:38" ht="15.75" x14ac:dyDescent="0.25">
      <c r="A32" s="22">
        <v>2.1</v>
      </c>
      <c r="B32" s="22">
        <v>8.6999999999999993</v>
      </c>
      <c r="C32" s="14">
        <v>2.0833333333333333E-3</v>
      </c>
      <c r="D32" s="42">
        <v>9.7222222222222224E-3</v>
      </c>
      <c r="E32" s="22"/>
      <c r="F32" s="22" t="s">
        <v>96</v>
      </c>
      <c r="G32" s="22" t="s">
        <v>96</v>
      </c>
      <c r="H32" s="42" t="s">
        <v>96</v>
      </c>
      <c r="I32" s="42" t="s">
        <v>96</v>
      </c>
      <c r="J32" s="42"/>
      <c r="K32" s="42" t="s">
        <v>96</v>
      </c>
      <c r="L32" s="18">
        <f>SUM(L31+$C32)</f>
        <v>0.26666666666666661</v>
      </c>
      <c r="M32" s="18">
        <f t="shared" ref="M32:P47" si="22">SUM(M31+$C32)</f>
        <v>0.37777777777777771</v>
      </c>
      <c r="N32" s="18">
        <f t="shared" si="22"/>
        <v>0.55138888888888882</v>
      </c>
      <c r="O32" s="18" t="s">
        <v>96</v>
      </c>
      <c r="P32" s="18">
        <f t="shared" si="22"/>
        <v>0.77013888888888882</v>
      </c>
      <c r="Q32" s="16">
        <f t="shared" si="3"/>
        <v>26</v>
      </c>
      <c r="R32" s="22">
        <v>110</v>
      </c>
      <c r="S32" s="22"/>
      <c r="T32" s="51" t="s">
        <v>13</v>
      </c>
      <c r="U32" s="69" t="s">
        <v>44</v>
      </c>
      <c r="V32" s="51">
        <v>110</v>
      </c>
      <c r="W32" s="18" t="s">
        <v>96</v>
      </c>
      <c r="X32" s="18">
        <f t="shared" si="16"/>
        <v>0.35138888888888875</v>
      </c>
      <c r="Y32" s="18">
        <f t="shared" si="17"/>
        <v>0.51805555555555538</v>
      </c>
      <c r="Z32" s="18">
        <f t="shared" si="18"/>
        <v>0.69861111111111096</v>
      </c>
      <c r="AA32" s="18" t="s">
        <v>96</v>
      </c>
      <c r="AB32" s="18">
        <f t="shared" si="19"/>
        <v>0.84791666666666654</v>
      </c>
      <c r="AC32" s="18" t="s">
        <v>96</v>
      </c>
      <c r="AD32" s="18" t="s">
        <v>96</v>
      </c>
      <c r="AE32" s="18" t="s">
        <v>96</v>
      </c>
      <c r="AF32" s="18" t="s">
        <v>96</v>
      </c>
      <c r="AG32" s="15"/>
      <c r="AH32" s="40">
        <v>1.3888888888888889E-3</v>
      </c>
      <c r="AI32" s="18">
        <f t="shared" si="20"/>
        <v>3.8888888888888883E-2</v>
      </c>
      <c r="AJ32" s="22"/>
      <c r="AK32" s="67">
        <v>1.2</v>
      </c>
      <c r="AL32" s="67">
        <f t="shared" si="21"/>
        <v>38.1</v>
      </c>
    </row>
    <row r="33" spans="1:38" ht="15.75" x14ac:dyDescent="0.25">
      <c r="A33" s="22">
        <v>1.2</v>
      </c>
      <c r="B33" s="22">
        <v>9.8999999999999986</v>
      </c>
      <c r="C33" s="14">
        <v>1.3888888888888889E-3</v>
      </c>
      <c r="D33" s="42">
        <v>1.1111111111111112E-2</v>
      </c>
      <c r="E33" s="22"/>
      <c r="F33" s="22" t="s">
        <v>96</v>
      </c>
      <c r="G33" s="22" t="s">
        <v>96</v>
      </c>
      <c r="H33" s="42" t="s">
        <v>96</v>
      </c>
      <c r="I33" s="42" t="s">
        <v>96</v>
      </c>
      <c r="J33" s="42"/>
      <c r="K33" s="42" t="s">
        <v>96</v>
      </c>
      <c r="L33" s="18">
        <f t="shared" ref="L33:M52" si="23">SUM(L32+$C33)</f>
        <v>0.26805555555555549</v>
      </c>
      <c r="M33" s="18">
        <f t="shared" si="22"/>
        <v>0.3791666666666666</v>
      </c>
      <c r="N33" s="18">
        <v>0.5527777777777777</v>
      </c>
      <c r="O33" s="18" t="s">
        <v>96</v>
      </c>
      <c r="P33" s="18">
        <v>0.7715277777777777</v>
      </c>
      <c r="Q33" s="16">
        <f t="shared" si="3"/>
        <v>27</v>
      </c>
      <c r="R33" s="22">
        <v>111</v>
      </c>
      <c r="S33" s="22"/>
      <c r="T33" s="51" t="s">
        <v>13</v>
      </c>
      <c r="U33" s="69" t="s">
        <v>45</v>
      </c>
      <c r="V33" s="51">
        <v>111</v>
      </c>
      <c r="W33" s="18" t="s">
        <v>96</v>
      </c>
      <c r="X33" s="18">
        <f t="shared" si="16"/>
        <v>0.34999999999999987</v>
      </c>
      <c r="Y33" s="18">
        <f t="shared" si="17"/>
        <v>0.5166666666666665</v>
      </c>
      <c r="Z33" s="18">
        <f t="shared" si="18"/>
        <v>0.69722222222222208</v>
      </c>
      <c r="AA33" s="18" t="s">
        <v>96</v>
      </c>
      <c r="AB33" s="18">
        <f t="shared" si="19"/>
        <v>0.84652777777777766</v>
      </c>
      <c r="AC33" s="18" t="s">
        <v>96</v>
      </c>
      <c r="AD33" s="18" t="s">
        <v>96</v>
      </c>
      <c r="AE33" s="18" t="s">
        <v>96</v>
      </c>
      <c r="AF33" s="18" t="s">
        <v>96</v>
      </c>
      <c r="AG33" s="15"/>
      <c r="AH33" s="40">
        <v>6.9444444444444447E-4</v>
      </c>
      <c r="AI33" s="18">
        <f t="shared" si="20"/>
        <v>3.7499999999999992E-2</v>
      </c>
      <c r="AJ33" s="22"/>
      <c r="AK33" s="67">
        <v>0.8</v>
      </c>
      <c r="AL33" s="67">
        <f t="shared" si="21"/>
        <v>36.9</v>
      </c>
    </row>
    <row r="34" spans="1:38" ht="15.75" x14ac:dyDescent="0.25">
      <c r="A34" s="22">
        <v>0.8</v>
      </c>
      <c r="B34" s="22">
        <v>10.7</v>
      </c>
      <c r="C34" s="14">
        <v>6.9444444444444447E-4</v>
      </c>
      <c r="D34" s="42">
        <v>1.1805555555555555E-2</v>
      </c>
      <c r="E34" s="22"/>
      <c r="F34" s="22" t="s">
        <v>96</v>
      </c>
      <c r="G34" s="22" t="s">
        <v>96</v>
      </c>
      <c r="H34" s="42" t="s">
        <v>96</v>
      </c>
      <c r="I34" s="42" t="s">
        <v>96</v>
      </c>
      <c r="J34" s="42"/>
      <c r="K34" s="42" t="s">
        <v>96</v>
      </c>
      <c r="L34" s="18">
        <f t="shared" si="23"/>
        <v>0.26874999999999993</v>
      </c>
      <c r="M34" s="18">
        <f t="shared" si="22"/>
        <v>0.37986111111111104</v>
      </c>
      <c r="N34" s="18">
        <v>0.55347222222222214</v>
      </c>
      <c r="O34" s="18" t="s">
        <v>96</v>
      </c>
      <c r="P34" s="18">
        <v>0.77222222222222214</v>
      </c>
      <c r="Q34" s="16">
        <f t="shared" si="3"/>
        <v>28</v>
      </c>
      <c r="R34" s="22">
        <v>112</v>
      </c>
      <c r="S34" s="22"/>
      <c r="T34" s="51" t="s">
        <v>13</v>
      </c>
      <c r="U34" s="69" t="s">
        <v>46</v>
      </c>
      <c r="V34" s="51">
        <v>112</v>
      </c>
      <c r="W34" s="18" t="s">
        <v>96</v>
      </c>
      <c r="X34" s="18">
        <f t="shared" si="16"/>
        <v>0.34930555555555542</v>
      </c>
      <c r="Y34" s="18">
        <f t="shared" si="17"/>
        <v>0.51597222222222205</v>
      </c>
      <c r="Z34" s="18">
        <f t="shared" si="18"/>
        <v>0.69652777777777763</v>
      </c>
      <c r="AA34" s="18" t="s">
        <v>96</v>
      </c>
      <c r="AB34" s="18">
        <f t="shared" si="19"/>
        <v>0.84583333333333321</v>
      </c>
      <c r="AC34" s="18" t="s">
        <v>96</v>
      </c>
      <c r="AD34" s="18" t="s">
        <v>96</v>
      </c>
      <c r="AE34" s="18" t="s">
        <v>96</v>
      </c>
      <c r="AF34" s="18" t="s">
        <v>96</v>
      </c>
      <c r="AG34" s="15"/>
      <c r="AH34" s="40">
        <v>1.3888888888888889E-3</v>
      </c>
      <c r="AI34" s="18">
        <f t="shared" si="20"/>
        <v>3.680555555555555E-2</v>
      </c>
      <c r="AJ34" s="22"/>
      <c r="AK34" s="67">
        <v>1.4</v>
      </c>
      <c r="AL34" s="67">
        <f t="shared" si="21"/>
        <v>36.1</v>
      </c>
    </row>
    <row r="35" spans="1:38" ht="15.75" x14ac:dyDescent="0.25">
      <c r="A35" s="22">
        <v>1.4</v>
      </c>
      <c r="B35" s="22">
        <v>12.1</v>
      </c>
      <c r="C35" s="14">
        <v>1.3888888888888889E-3</v>
      </c>
      <c r="D35" s="42">
        <v>1.3194444444444444E-2</v>
      </c>
      <c r="E35" s="22"/>
      <c r="F35" s="22" t="s">
        <v>96</v>
      </c>
      <c r="G35" s="22" t="s">
        <v>96</v>
      </c>
      <c r="H35" s="42" t="s">
        <v>96</v>
      </c>
      <c r="I35" s="42" t="s">
        <v>96</v>
      </c>
      <c r="J35" s="42"/>
      <c r="K35" s="42" t="s">
        <v>96</v>
      </c>
      <c r="L35" s="18">
        <f t="shared" si="23"/>
        <v>0.27013888888888882</v>
      </c>
      <c r="M35" s="18">
        <f t="shared" si="22"/>
        <v>0.38124999999999992</v>
      </c>
      <c r="N35" s="18">
        <v>0.55486111111111103</v>
      </c>
      <c r="O35" s="18" t="s">
        <v>96</v>
      </c>
      <c r="P35" s="18">
        <v>0.77361111111111103</v>
      </c>
      <c r="Q35" s="16">
        <f t="shared" si="3"/>
        <v>29</v>
      </c>
      <c r="R35" s="22">
        <v>113</v>
      </c>
      <c r="S35" s="22"/>
      <c r="T35" s="51" t="s">
        <v>13</v>
      </c>
      <c r="U35" s="69" t="s">
        <v>47</v>
      </c>
      <c r="V35" s="51">
        <v>113</v>
      </c>
      <c r="W35" s="18" t="s">
        <v>96</v>
      </c>
      <c r="X35" s="18">
        <f t="shared" si="16"/>
        <v>0.34791666666666654</v>
      </c>
      <c r="Y35" s="18">
        <f t="shared" si="17"/>
        <v>0.51458333333333317</v>
      </c>
      <c r="Z35" s="18">
        <f t="shared" si="18"/>
        <v>0.69513888888888875</v>
      </c>
      <c r="AA35" s="18" t="s">
        <v>96</v>
      </c>
      <c r="AB35" s="18">
        <f t="shared" si="19"/>
        <v>0.84444444444444433</v>
      </c>
      <c r="AC35" s="18" t="s">
        <v>96</v>
      </c>
      <c r="AD35" s="18" t="s">
        <v>96</v>
      </c>
      <c r="AE35" s="18" t="s">
        <v>96</v>
      </c>
      <c r="AF35" s="18" t="s">
        <v>96</v>
      </c>
      <c r="AG35" s="15"/>
      <c r="AH35" s="40">
        <v>6.9444444444444447E-4</v>
      </c>
      <c r="AI35" s="18">
        <f t="shared" si="20"/>
        <v>3.5416666666666659E-2</v>
      </c>
      <c r="AJ35" s="22"/>
      <c r="AK35" s="67">
        <v>0.6</v>
      </c>
      <c r="AL35" s="67">
        <f t="shared" si="21"/>
        <v>34.700000000000003</v>
      </c>
    </row>
    <row r="36" spans="1:38" ht="15.75" x14ac:dyDescent="0.25">
      <c r="A36" s="22">
        <v>0.6</v>
      </c>
      <c r="B36" s="22">
        <v>12.7</v>
      </c>
      <c r="C36" s="14">
        <v>6.9444444444444447E-4</v>
      </c>
      <c r="D36" s="42">
        <v>1.3888888888888888E-2</v>
      </c>
      <c r="E36" s="22"/>
      <c r="F36" s="22" t="s">
        <v>96</v>
      </c>
      <c r="G36" s="22" t="s">
        <v>96</v>
      </c>
      <c r="H36" s="42" t="s">
        <v>96</v>
      </c>
      <c r="I36" s="42" t="s">
        <v>96</v>
      </c>
      <c r="J36" s="42"/>
      <c r="K36" s="42" t="s">
        <v>96</v>
      </c>
      <c r="L36" s="18">
        <f t="shared" si="23"/>
        <v>0.27083333333333326</v>
      </c>
      <c r="M36" s="18">
        <f t="shared" si="22"/>
        <v>0.38194444444444436</v>
      </c>
      <c r="N36" s="18">
        <v>0.55555555555555547</v>
      </c>
      <c r="O36" s="18" t="s">
        <v>96</v>
      </c>
      <c r="P36" s="18">
        <v>0.77430555555555547</v>
      </c>
      <c r="Q36" s="16">
        <f t="shared" si="3"/>
        <v>30</v>
      </c>
      <c r="R36" s="22">
        <v>114</v>
      </c>
      <c r="S36" s="22"/>
      <c r="T36" s="51" t="s">
        <v>13</v>
      </c>
      <c r="U36" s="69" t="s">
        <v>48</v>
      </c>
      <c r="V36" s="51">
        <v>114</v>
      </c>
      <c r="W36" s="18" t="s">
        <v>96</v>
      </c>
      <c r="X36" s="18">
        <f t="shared" si="16"/>
        <v>0.3472222222222221</v>
      </c>
      <c r="Y36" s="18">
        <f t="shared" si="17"/>
        <v>0.51388888888888873</v>
      </c>
      <c r="Z36" s="18">
        <f t="shared" si="18"/>
        <v>0.69444444444444431</v>
      </c>
      <c r="AA36" s="18" t="s">
        <v>96</v>
      </c>
      <c r="AB36" s="18">
        <f t="shared" si="19"/>
        <v>0.84374999999999989</v>
      </c>
      <c r="AC36" s="18" t="s">
        <v>96</v>
      </c>
      <c r="AD36" s="18" t="s">
        <v>96</v>
      </c>
      <c r="AE36" s="18" t="s">
        <v>96</v>
      </c>
      <c r="AF36" s="18" t="s">
        <v>96</v>
      </c>
      <c r="AG36" s="15"/>
      <c r="AH36" s="40">
        <v>1.3888888888888889E-3</v>
      </c>
      <c r="AI36" s="18">
        <f t="shared" si="20"/>
        <v>3.4722222222222217E-2</v>
      </c>
      <c r="AJ36" s="22"/>
      <c r="AK36" s="67">
        <v>1.1000000000000001</v>
      </c>
      <c r="AL36" s="67">
        <f t="shared" si="21"/>
        <v>34.1</v>
      </c>
    </row>
    <row r="37" spans="1:38" ht="15.75" x14ac:dyDescent="0.25">
      <c r="A37" s="22">
        <v>1.1000000000000001</v>
      </c>
      <c r="B37" s="22">
        <v>13.799999999999999</v>
      </c>
      <c r="C37" s="14">
        <v>1.3888888888888889E-3</v>
      </c>
      <c r="D37" s="42">
        <v>1.5277777777777777E-2</v>
      </c>
      <c r="E37" s="22"/>
      <c r="F37" s="22" t="s">
        <v>96</v>
      </c>
      <c r="G37" s="22" t="s">
        <v>96</v>
      </c>
      <c r="H37" s="42" t="s">
        <v>96</v>
      </c>
      <c r="I37" s="42" t="s">
        <v>96</v>
      </c>
      <c r="J37" s="42"/>
      <c r="K37" s="42" t="s">
        <v>96</v>
      </c>
      <c r="L37" s="18">
        <f t="shared" si="23"/>
        <v>0.27222222222222214</v>
      </c>
      <c r="M37" s="18">
        <f t="shared" si="22"/>
        <v>0.38333333333333325</v>
      </c>
      <c r="N37" s="18">
        <v>0.55694444444444435</v>
      </c>
      <c r="O37" s="18" t="s">
        <v>96</v>
      </c>
      <c r="P37" s="18">
        <v>0.77569444444444435</v>
      </c>
      <c r="Q37" s="16">
        <f t="shared" si="3"/>
        <v>31</v>
      </c>
      <c r="R37" s="22">
        <v>115</v>
      </c>
      <c r="S37" s="22"/>
      <c r="T37" s="51" t="s">
        <v>13</v>
      </c>
      <c r="U37" s="69" t="s">
        <v>49</v>
      </c>
      <c r="V37" s="51">
        <v>115</v>
      </c>
      <c r="W37" s="18" t="s">
        <v>96</v>
      </c>
      <c r="X37" s="18">
        <f t="shared" si="16"/>
        <v>0.34583333333333321</v>
      </c>
      <c r="Y37" s="18">
        <f t="shared" si="17"/>
        <v>0.51249999999999984</v>
      </c>
      <c r="Z37" s="18">
        <f t="shared" si="18"/>
        <v>0.69305555555555542</v>
      </c>
      <c r="AA37" s="18" t="s">
        <v>96</v>
      </c>
      <c r="AB37" s="18">
        <f t="shared" si="19"/>
        <v>0.84236111111111101</v>
      </c>
      <c r="AC37" s="18" t="s">
        <v>96</v>
      </c>
      <c r="AD37" s="18" t="s">
        <v>96</v>
      </c>
      <c r="AE37" s="18" t="s">
        <v>96</v>
      </c>
      <c r="AF37" s="18" t="s">
        <v>96</v>
      </c>
      <c r="AG37" s="15"/>
      <c r="AH37" s="40">
        <v>1.3888888888888889E-3</v>
      </c>
      <c r="AI37" s="18">
        <f t="shared" si="20"/>
        <v>3.3333333333333326E-2</v>
      </c>
      <c r="AJ37" s="22"/>
      <c r="AK37" s="67">
        <v>1.4</v>
      </c>
      <c r="AL37" s="67">
        <f t="shared" si="21"/>
        <v>33</v>
      </c>
    </row>
    <row r="38" spans="1:38" ht="15.75" x14ac:dyDescent="0.25">
      <c r="A38" s="22">
        <v>1.4</v>
      </c>
      <c r="B38" s="22">
        <v>15.2</v>
      </c>
      <c r="C38" s="14">
        <v>1.3888888888888889E-3</v>
      </c>
      <c r="D38" s="42">
        <v>1.6666666666666666E-2</v>
      </c>
      <c r="E38" s="22"/>
      <c r="F38" s="22" t="s">
        <v>96</v>
      </c>
      <c r="G38" s="22" t="s">
        <v>96</v>
      </c>
      <c r="H38" s="42" t="s">
        <v>96</v>
      </c>
      <c r="I38" s="42" t="s">
        <v>96</v>
      </c>
      <c r="J38" s="42"/>
      <c r="K38" s="42" t="s">
        <v>96</v>
      </c>
      <c r="L38" s="18">
        <f t="shared" si="23"/>
        <v>0.27361111111111103</v>
      </c>
      <c r="M38" s="18">
        <f t="shared" si="22"/>
        <v>0.38472222222222213</v>
      </c>
      <c r="N38" s="18">
        <v>0.55833333333333324</v>
      </c>
      <c r="O38" s="18" t="s">
        <v>96</v>
      </c>
      <c r="P38" s="18">
        <v>0.77708333333333324</v>
      </c>
      <c r="Q38" s="16">
        <f t="shared" si="3"/>
        <v>32</v>
      </c>
      <c r="R38" s="22">
        <v>116</v>
      </c>
      <c r="S38" s="22"/>
      <c r="T38" s="51" t="s">
        <v>13</v>
      </c>
      <c r="U38" s="69" t="s">
        <v>50</v>
      </c>
      <c r="V38" s="51">
        <v>116</v>
      </c>
      <c r="W38" s="18" t="s">
        <v>96</v>
      </c>
      <c r="X38" s="18">
        <f t="shared" si="16"/>
        <v>0.34444444444444433</v>
      </c>
      <c r="Y38" s="18">
        <f t="shared" si="17"/>
        <v>0.51111111111111096</v>
      </c>
      <c r="Z38" s="18">
        <f t="shared" si="18"/>
        <v>0.69166666666666654</v>
      </c>
      <c r="AA38" s="18" t="s">
        <v>96</v>
      </c>
      <c r="AB38" s="18">
        <f t="shared" si="19"/>
        <v>0.84097222222222212</v>
      </c>
      <c r="AC38" s="18" t="s">
        <v>96</v>
      </c>
      <c r="AD38" s="18" t="s">
        <v>96</v>
      </c>
      <c r="AE38" s="18" t="s">
        <v>96</v>
      </c>
      <c r="AF38" s="18" t="s">
        <v>96</v>
      </c>
      <c r="AG38" s="15"/>
      <c r="AH38" s="40">
        <v>2.0833333333333333E-3</v>
      </c>
      <c r="AI38" s="18">
        <f t="shared" si="20"/>
        <v>3.1944444444444435E-2</v>
      </c>
      <c r="AJ38" s="22"/>
      <c r="AK38" s="67">
        <v>2.1</v>
      </c>
      <c r="AL38" s="67">
        <f t="shared" si="21"/>
        <v>31.599999999999998</v>
      </c>
    </row>
    <row r="39" spans="1:38" ht="15.75" x14ac:dyDescent="0.25">
      <c r="A39" s="22">
        <v>2.1</v>
      </c>
      <c r="B39" s="22">
        <v>17.3</v>
      </c>
      <c r="C39" s="14">
        <v>2.0833333333333333E-3</v>
      </c>
      <c r="D39" s="42">
        <v>1.8749999999999999E-2</v>
      </c>
      <c r="E39" s="22"/>
      <c r="F39" s="22" t="s">
        <v>96</v>
      </c>
      <c r="G39" s="22" t="s">
        <v>96</v>
      </c>
      <c r="H39" s="42" t="s">
        <v>96</v>
      </c>
      <c r="I39" s="42" t="s">
        <v>96</v>
      </c>
      <c r="J39" s="42"/>
      <c r="K39" s="42" t="s">
        <v>96</v>
      </c>
      <c r="L39" s="18">
        <f t="shared" si="23"/>
        <v>0.27569444444444435</v>
      </c>
      <c r="M39" s="18">
        <f t="shared" si="22"/>
        <v>0.38680555555555546</v>
      </c>
      <c r="N39" s="18">
        <v>0.56041666666666656</v>
      </c>
      <c r="O39" s="18" t="s">
        <v>96</v>
      </c>
      <c r="P39" s="18">
        <v>0.77916666666666656</v>
      </c>
      <c r="Q39" s="16">
        <f t="shared" si="3"/>
        <v>33</v>
      </c>
      <c r="R39" s="22">
        <v>117</v>
      </c>
      <c r="S39" s="22"/>
      <c r="T39" s="51" t="s">
        <v>13</v>
      </c>
      <c r="U39" s="69" t="s">
        <v>51</v>
      </c>
      <c r="V39" s="51">
        <v>117</v>
      </c>
      <c r="W39" s="18" t="s">
        <v>96</v>
      </c>
      <c r="X39" s="18">
        <f t="shared" si="16"/>
        <v>0.34236111111111101</v>
      </c>
      <c r="Y39" s="18">
        <f t="shared" si="17"/>
        <v>0.50902777777777763</v>
      </c>
      <c r="Z39" s="18">
        <f t="shared" si="18"/>
        <v>0.68958333333333321</v>
      </c>
      <c r="AA39" s="18" t="s">
        <v>96</v>
      </c>
      <c r="AB39" s="18">
        <f t="shared" si="19"/>
        <v>0.8388888888888888</v>
      </c>
      <c r="AC39" s="18" t="s">
        <v>96</v>
      </c>
      <c r="AD39" s="18" t="s">
        <v>96</v>
      </c>
      <c r="AE39" s="18" t="s">
        <v>96</v>
      </c>
      <c r="AF39" s="18" t="s">
        <v>96</v>
      </c>
      <c r="AG39" s="15"/>
      <c r="AH39" s="40">
        <v>1.3888888888888889E-3</v>
      </c>
      <c r="AI39" s="18">
        <f t="shared" si="20"/>
        <v>2.9861111111111099E-2</v>
      </c>
      <c r="AJ39" s="22"/>
      <c r="AK39" s="67">
        <v>1.7</v>
      </c>
      <c r="AL39" s="67">
        <f t="shared" si="21"/>
        <v>29.499999999999996</v>
      </c>
    </row>
    <row r="40" spans="1:38" ht="15.75" x14ac:dyDescent="0.25">
      <c r="A40" s="22">
        <v>1.7</v>
      </c>
      <c r="B40" s="70">
        <v>19</v>
      </c>
      <c r="C40" s="14">
        <v>1.3888888888888889E-3</v>
      </c>
      <c r="D40" s="42">
        <v>2.0138888888888887E-2</v>
      </c>
      <c r="E40" s="22"/>
      <c r="F40" s="22" t="s">
        <v>96</v>
      </c>
      <c r="G40" s="22" t="s">
        <v>96</v>
      </c>
      <c r="H40" s="42" t="s">
        <v>96</v>
      </c>
      <c r="I40" s="42" t="s">
        <v>96</v>
      </c>
      <c r="J40" s="42"/>
      <c r="K40" s="42" t="s">
        <v>96</v>
      </c>
      <c r="L40" s="18">
        <f t="shared" si="23"/>
        <v>0.27708333333333324</v>
      </c>
      <c r="M40" s="18">
        <f t="shared" si="22"/>
        <v>0.38819444444444434</v>
      </c>
      <c r="N40" s="18">
        <v>0.56180555555555545</v>
      </c>
      <c r="O40" s="18" t="s">
        <v>96</v>
      </c>
      <c r="P40" s="18">
        <v>0.78055555555555545</v>
      </c>
      <c r="Q40" s="16">
        <f t="shared" si="3"/>
        <v>34</v>
      </c>
      <c r="R40" s="22">
        <v>118</v>
      </c>
      <c r="S40" s="22"/>
      <c r="T40" s="51" t="s">
        <v>13</v>
      </c>
      <c r="U40" s="69" t="s">
        <v>52</v>
      </c>
      <c r="V40" s="51">
        <v>118</v>
      </c>
      <c r="W40" s="18" t="s">
        <v>96</v>
      </c>
      <c r="X40" s="18">
        <f t="shared" si="16"/>
        <v>0.34097222222222212</v>
      </c>
      <c r="Y40" s="18">
        <f t="shared" si="17"/>
        <v>0.50763888888888875</v>
      </c>
      <c r="Z40" s="18">
        <f t="shared" si="18"/>
        <v>0.68819444444444433</v>
      </c>
      <c r="AA40" s="18" t="s">
        <v>96</v>
      </c>
      <c r="AB40" s="18">
        <f t="shared" si="19"/>
        <v>0.83749999999999991</v>
      </c>
      <c r="AC40" s="18" t="s">
        <v>96</v>
      </c>
      <c r="AD40" s="18" t="s">
        <v>96</v>
      </c>
      <c r="AE40" s="18" t="s">
        <v>96</v>
      </c>
      <c r="AF40" s="18" t="s">
        <v>96</v>
      </c>
      <c r="AG40" s="15"/>
      <c r="AH40" s="40">
        <v>1.3888888888888889E-3</v>
      </c>
      <c r="AI40" s="18">
        <f t="shared" si="20"/>
        <v>2.8472222222222211E-2</v>
      </c>
      <c r="AJ40" s="22"/>
      <c r="AK40" s="67">
        <v>1.6</v>
      </c>
      <c r="AL40" s="67">
        <f t="shared" si="21"/>
        <v>27.799999999999997</v>
      </c>
    </row>
    <row r="41" spans="1:38" ht="15.75" x14ac:dyDescent="0.25">
      <c r="A41" s="22">
        <v>1.6</v>
      </c>
      <c r="B41" s="22">
        <v>20.6</v>
      </c>
      <c r="C41" s="14">
        <v>1.3888888888888889E-3</v>
      </c>
      <c r="D41" s="42">
        <v>2.1527777777777774E-2</v>
      </c>
      <c r="E41" s="22"/>
      <c r="F41" s="22" t="s">
        <v>96</v>
      </c>
      <c r="G41" s="22" t="s">
        <v>96</v>
      </c>
      <c r="H41" s="42" t="s">
        <v>96</v>
      </c>
      <c r="I41" s="42" t="s">
        <v>96</v>
      </c>
      <c r="J41" s="42"/>
      <c r="K41" s="42" t="s">
        <v>96</v>
      </c>
      <c r="L41" s="18">
        <f t="shared" si="23"/>
        <v>0.27847222222222212</v>
      </c>
      <c r="M41" s="18">
        <f t="shared" si="22"/>
        <v>0.38958333333333323</v>
      </c>
      <c r="N41" s="18">
        <v>0.56319444444444433</v>
      </c>
      <c r="O41" s="18" t="s">
        <v>96</v>
      </c>
      <c r="P41" s="18">
        <v>0.78194444444444433</v>
      </c>
      <c r="Q41" s="16">
        <f t="shared" si="3"/>
        <v>35</v>
      </c>
      <c r="R41" s="22">
        <v>119</v>
      </c>
      <c r="S41" s="22"/>
      <c r="T41" s="51" t="s">
        <v>13</v>
      </c>
      <c r="U41" s="69" t="s">
        <v>53</v>
      </c>
      <c r="V41" s="51">
        <v>119</v>
      </c>
      <c r="W41" s="18" t="s">
        <v>96</v>
      </c>
      <c r="X41" s="18">
        <f t="shared" si="16"/>
        <v>0.33958333333333324</v>
      </c>
      <c r="Y41" s="18">
        <f t="shared" si="17"/>
        <v>0.50624999999999987</v>
      </c>
      <c r="Z41" s="18">
        <f t="shared" si="18"/>
        <v>0.68680555555555545</v>
      </c>
      <c r="AA41" s="18" t="s">
        <v>96</v>
      </c>
      <c r="AB41" s="18">
        <f t="shared" si="19"/>
        <v>0.83611111111111103</v>
      </c>
      <c r="AC41" s="18" t="s">
        <v>96</v>
      </c>
      <c r="AD41" s="18" t="s">
        <v>96</v>
      </c>
      <c r="AE41" s="18" t="s">
        <v>96</v>
      </c>
      <c r="AF41" s="18" t="s">
        <v>96</v>
      </c>
      <c r="AG41" s="15"/>
      <c r="AH41" s="40">
        <v>1.3888888888888889E-3</v>
      </c>
      <c r="AI41" s="18">
        <f t="shared" si="20"/>
        <v>2.7083333333333324E-2</v>
      </c>
      <c r="AJ41" s="22"/>
      <c r="AK41" s="67">
        <v>1.2</v>
      </c>
      <c r="AL41" s="67">
        <f t="shared" si="21"/>
        <v>26.199999999999996</v>
      </c>
    </row>
    <row r="42" spans="1:38" ht="15.75" x14ac:dyDescent="0.25">
      <c r="A42" s="22">
        <v>1.2</v>
      </c>
      <c r="B42" s="22">
        <v>21.8</v>
      </c>
      <c r="C42" s="14">
        <v>1.3888888888888889E-3</v>
      </c>
      <c r="D42" s="42">
        <v>2.2916666666666662E-2</v>
      </c>
      <c r="E42" s="22"/>
      <c r="F42" s="22" t="s">
        <v>96</v>
      </c>
      <c r="G42" s="22" t="s">
        <v>96</v>
      </c>
      <c r="H42" s="42" t="s">
        <v>96</v>
      </c>
      <c r="I42" s="42" t="s">
        <v>96</v>
      </c>
      <c r="J42" s="42"/>
      <c r="K42" s="42" t="s">
        <v>96</v>
      </c>
      <c r="L42" s="18">
        <f t="shared" si="23"/>
        <v>0.27986111111111101</v>
      </c>
      <c r="M42" s="18">
        <f t="shared" si="22"/>
        <v>0.39097222222222211</v>
      </c>
      <c r="N42" s="18">
        <v>0.56458333333333321</v>
      </c>
      <c r="O42" s="18" t="s">
        <v>96</v>
      </c>
      <c r="P42" s="18">
        <v>0.78333333333333321</v>
      </c>
      <c r="Q42" s="16">
        <f t="shared" si="3"/>
        <v>36</v>
      </c>
      <c r="R42" s="22">
        <v>120</v>
      </c>
      <c r="S42" s="22"/>
      <c r="T42" s="51" t="s">
        <v>13</v>
      </c>
      <c r="U42" s="69" t="s">
        <v>54</v>
      </c>
      <c r="V42" s="51">
        <v>120</v>
      </c>
      <c r="W42" s="18" t="s">
        <v>96</v>
      </c>
      <c r="X42" s="18">
        <f t="shared" si="16"/>
        <v>0.33819444444444435</v>
      </c>
      <c r="Y42" s="18">
        <f t="shared" si="17"/>
        <v>0.50486111111111098</v>
      </c>
      <c r="Z42" s="18">
        <f t="shared" si="18"/>
        <v>0.68541666666666656</v>
      </c>
      <c r="AA42" s="18" t="s">
        <v>96</v>
      </c>
      <c r="AB42" s="18">
        <f t="shared" si="19"/>
        <v>0.83472222222222214</v>
      </c>
      <c r="AC42" s="18" t="s">
        <v>96</v>
      </c>
      <c r="AD42" s="18" t="s">
        <v>96</v>
      </c>
      <c r="AE42" s="18" t="s">
        <v>96</v>
      </c>
      <c r="AF42" s="18" t="s">
        <v>96</v>
      </c>
      <c r="AG42" s="15"/>
      <c r="AH42" s="40">
        <v>1.3888888888888889E-3</v>
      </c>
      <c r="AI42" s="18">
        <f t="shared" si="20"/>
        <v>2.5694444444444436E-2</v>
      </c>
      <c r="AJ42" s="22"/>
      <c r="AK42" s="67">
        <v>1.7</v>
      </c>
      <c r="AL42" s="67">
        <f t="shared" si="21"/>
        <v>24.999999999999996</v>
      </c>
    </row>
    <row r="43" spans="1:38" ht="17.45" customHeight="1" x14ac:dyDescent="0.25">
      <c r="A43" s="22">
        <v>1.8</v>
      </c>
      <c r="B43" s="22">
        <v>23.6</v>
      </c>
      <c r="C43" s="14">
        <v>2.0833333333333333E-3</v>
      </c>
      <c r="D43" s="42">
        <v>2.4999999999999994E-2</v>
      </c>
      <c r="E43" s="22"/>
      <c r="F43" s="22" t="s">
        <v>96</v>
      </c>
      <c r="G43" s="22" t="s">
        <v>96</v>
      </c>
      <c r="H43" s="42" t="s">
        <v>96</v>
      </c>
      <c r="I43" s="42" t="s">
        <v>96</v>
      </c>
      <c r="J43" s="42"/>
      <c r="K43" s="42" t="s">
        <v>96</v>
      </c>
      <c r="L43" s="18">
        <f t="shared" si="23"/>
        <v>0.28194444444444433</v>
      </c>
      <c r="M43" s="18">
        <f t="shared" si="22"/>
        <v>0.39305555555555544</v>
      </c>
      <c r="N43" s="18">
        <v>0.56666666666666654</v>
      </c>
      <c r="O43" s="18" t="s">
        <v>96</v>
      </c>
      <c r="P43" s="18">
        <v>0.78541666666666654</v>
      </c>
      <c r="Q43" s="16">
        <f t="shared" si="3"/>
        <v>37</v>
      </c>
      <c r="R43" s="22"/>
      <c r="S43" s="22"/>
      <c r="T43" s="51" t="s">
        <v>8</v>
      </c>
      <c r="U43" s="69" t="s">
        <v>55</v>
      </c>
      <c r="V43" s="51"/>
      <c r="W43" s="18" t="s">
        <v>96</v>
      </c>
      <c r="X43" s="18">
        <f t="shared" si="16"/>
        <v>0.33680555555555547</v>
      </c>
      <c r="Y43" s="18">
        <f t="shared" si="17"/>
        <v>0.5034722222222221</v>
      </c>
      <c r="Z43" s="18">
        <f t="shared" si="18"/>
        <v>0.68402777777777768</v>
      </c>
      <c r="AA43" s="18" t="s">
        <v>96</v>
      </c>
      <c r="AB43" s="18">
        <f t="shared" si="19"/>
        <v>0.83333333333333326</v>
      </c>
      <c r="AC43" s="18" t="s">
        <v>96</v>
      </c>
      <c r="AD43" s="18" t="s">
        <v>96</v>
      </c>
      <c r="AE43" s="18" t="s">
        <v>96</v>
      </c>
      <c r="AF43" s="18" t="s">
        <v>96</v>
      </c>
      <c r="AG43" s="15"/>
      <c r="AH43" s="40">
        <v>2.0833333333333333E-3</v>
      </c>
      <c r="AI43" s="18">
        <f t="shared" si="20"/>
        <v>2.4305555555555549E-2</v>
      </c>
      <c r="AJ43" s="22"/>
      <c r="AK43" s="67">
        <v>1.8</v>
      </c>
      <c r="AL43" s="67">
        <f t="shared" si="21"/>
        <v>23.299999999999997</v>
      </c>
    </row>
    <row r="44" spans="1:38" ht="15.75" x14ac:dyDescent="0.25">
      <c r="A44" s="22">
        <v>1.7</v>
      </c>
      <c r="B44" s="22">
        <v>25.3</v>
      </c>
      <c r="C44" s="14">
        <v>1.3888888888888889E-3</v>
      </c>
      <c r="D44" s="42">
        <v>2.6388888888888882E-2</v>
      </c>
      <c r="E44" s="22"/>
      <c r="F44" s="22" t="s">
        <v>96</v>
      </c>
      <c r="G44" s="22" t="s">
        <v>96</v>
      </c>
      <c r="H44" s="42" t="s">
        <v>96</v>
      </c>
      <c r="I44" s="42" t="s">
        <v>96</v>
      </c>
      <c r="J44" s="42"/>
      <c r="K44" s="42" t="s">
        <v>96</v>
      </c>
      <c r="L44" s="18">
        <f t="shared" si="23"/>
        <v>0.28333333333333321</v>
      </c>
      <c r="M44" s="18">
        <f t="shared" si="22"/>
        <v>0.39444444444444432</v>
      </c>
      <c r="N44" s="18">
        <v>0.56805555555555542</v>
      </c>
      <c r="O44" s="18" t="s">
        <v>96</v>
      </c>
      <c r="P44" s="18">
        <v>0.78680555555555542</v>
      </c>
      <c r="Q44" s="16">
        <f t="shared" si="3"/>
        <v>38</v>
      </c>
      <c r="R44" s="22">
        <v>120</v>
      </c>
      <c r="S44" s="22"/>
      <c r="T44" s="51" t="s">
        <v>13</v>
      </c>
      <c r="U44" s="69" t="s">
        <v>54</v>
      </c>
      <c r="V44" s="51">
        <v>120</v>
      </c>
      <c r="W44" s="18" t="s">
        <v>96</v>
      </c>
      <c r="X44" s="18">
        <f t="shared" si="16"/>
        <v>0.33472222222222214</v>
      </c>
      <c r="Y44" s="18">
        <f t="shared" si="17"/>
        <v>0.50138888888888877</v>
      </c>
      <c r="Z44" s="18">
        <f t="shared" si="18"/>
        <v>0.68194444444444435</v>
      </c>
      <c r="AA44" s="18" t="s">
        <v>96</v>
      </c>
      <c r="AB44" s="18">
        <f t="shared" si="19"/>
        <v>0.83124999999999993</v>
      </c>
      <c r="AC44" s="18" t="s">
        <v>96</v>
      </c>
      <c r="AD44" s="18" t="s">
        <v>96</v>
      </c>
      <c r="AE44" s="18" t="s">
        <v>96</v>
      </c>
      <c r="AF44" s="18" t="s">
        <v>96</v>
      </c>
      <c r="AG44" s="15"/>
      <c r="AH44" s="40">
        <v>1.3888888888888889E-3</v>
      </c>
      <c r="AI44" s="18">
        <f t="shared" si="20"/>
        <v>2.2222222222222216E-2</v>
      </c>
      <c r="AJ44" s="22"/>
      <c r="AK44" s="67">
        <v>1.2</v>
      </c>
      <c r="AL44" s="67">
        <f t="shared" si="21"/>
        <v>21.499999999999996</v>
      </c>
    </row>
    <row r="45" spans="1:38" ht="15.75" x14ac:dyDescent="0.25">
      <c r="A45" s="22">
        <v>1.2</v>
      </c>
      <c r="B45" s="22">
        <v>26.5</v>
      </c>
      <c r="C45" s="14">
        <v>1.3888888888888889E-3</v>
      </c>
      <c r="D45" s="42">
        <v>2.7777777777777769E-2</v>
      </c>
      <c r="E45" s="22"/>
      <c r="F45" s="22" t="s">
        <v>96</v>
      </c>
      <c r="G45" s="22" t="s">
        <v>96</v>
      </c>
      <c r="H45" s="42" t="s">
        <v>96</v>
      </c>
      <c r="I45" s="42" t="s">
        <v>96</v>
      </c>
      <c r="J45" s="42"/>
      <c r="K45" s="42" t="s">
        <v>96</v>
      </c>
      <c r="L45" s="18">
        <f t="shared" si="23"/>
        <v>0.2847222222222221</v>
      </c>
      <c r="M45" s="18">
        <f t="shared" si="22"/>
        <v>0.3958333333333332</v>
      </c>
      <c r="N45" s="18">
        <v>0.56944444444444431</v>
      </c>
      <c r="O45" s="18" t="s">
        <v>96</v>
      </c>
      <c r="P45" s="18">
        <v>0.78819444444444431</v>
      </c>
      <c r="Q45" s="16">
        <f t="shared" si="3"/>
        <v>39</v>
      </c>
      <c r="R45" s="22">
        <v>119</v>
      </c>
      <c r="S45" s="22"/>
      <c r="T45" s="51" t="s">
        <v>13</v>
      </c>
      <c r="U45" s="69" t="s">
        <v>53</v>
      </c>
      <c r="V45" s="51">
        <v>119</v>
      </c>
      <c r="W45" s="18" t="s">
        <v>96</v>
      </c>
      <c r="X45" s="18">
        <f t="shared" si="16"/>
        <v>0.33333333333333326</v>
      </c>
      <c r="Y45" s="18">
        <f t="shared" si="17"/>
        <v>0.49999999999999989</v>
      </c>
      <c r="Z45" s="18">
        <f t="shared" si="18"/>
        <v>0.68055555555555547</v>
      </c>
      <c r="AA45" s="18" t="s">
        <v>96</v>
      </c>
      <c r="AB45" s="18">
        <f t="shared" si="19"/>
        <v>0.82986111111111105</v>
      </c>
      <c r="AC45" s="18" t="s">
        <v>96</v>
      </c>
      <c r="AD45" s="18" t="s">
        <v>96</v>
      </c>
      <c r="AE45" s="18" t="s">
        <v>96</v>
      </c>
      <c r="AF45" s="18" t="s">
        <v>96</v>
      </c>
      <c r="AG45" s="15"/>
      <c r="AH45" s="40">
        <v>1.3888888888888889E-3</v>
      </c>
      <c r="AI45" s="18">
        <f t="shared" si="20"/>
        <v>2.0833333333333329E-2</v>
      </c>
      <c r="AJ45" s="22"/>
      <c r="AK45" s="67">
        <v>1.5</v>
      </c>
      <c r="AL45" s="67">
        <f t="shared" si="21"/>
        <v>20.299999999999997</v>
      </c>
    </row>
    <row r="46" spans="1:38" ht="15.75" x14ac:dyDescent="0.25">
      <c r="A46" s="71" t="s">
        <v>18</v>
      </c>
      <c r="B46" s="70">
        <v>28</v>
      </c>
      <c r="C46" s="14">
        <v>1.3888888888888889E-3</v>
      </c>
      <c r="D46" s="42">
        <v>2.9166666666666657E-2</v>
      </c>
      <c r="E46" s="22"/>
      <c r="F46" s="22" t="s">
        <v>96</v>
      </c>
      <c r="G46" s="22" t="s">
        <v>96</v>
      </c>
      <c r="H46" s="42" t="s">
        <v>96</v>
      </c>
      <c r="I46" s="42" t="s">
        <v>96</v>
      </c>
      <c r="J46" s="42"/>
      <c r="K46" s="42" t="s">
        <v>96</v>
      </c>
      <c r="L46" s="18">
        <f t="shared" si="23"/>
        <v>0.28611111111111098</v>
      </c>
      <c r="M46" s="18">
        <f t="shared" si="22"/>
        <v>0.39722222222222209</v>
      </c>
      <c r="N46" s="18">
        <v>0.57083333333333319</v>
      </c>
      <c r="O46" s="18" t="s">
        <v>96</v>
      </c>
      <c r="P46" s="18">
        <v>0.78958333333333319</v>
      </c>
      <c r="Q46" s="16">
        <f t="shared" si="3"/>
        <v>40</v>
      </c>
      <c r="R46" s="22">
        <v>154</v>
      </c>
      <c r="S46" s="22"/>
      <c r="T46" s="51" t="s">
        <v>13</v>
      </c>
      <c r="U46" s="69" t="s">
        <v>56</v>
      </c>
      <c r="V46" s="51">
        <v>154</v>
      </c>
      <c r="W46" s="42" t="s">
        <v>96</v>
      </c>
      <c r="X46" s="18">
        <f t="shared" si="16"/>
        <v>0.33194444444444438</v>
      </c>
      <c r="Y46" s="18">
        <f t="shared" si="17"/>
        <v>0.49861111111111101</v>
      </c>
      <c r="Z46" s="18">
        <f t="shared" si="18"/>
        <v>0.67916666666666659</v>
      </c>
      <c r="AA46" s="18" t="s">
        <v>96</v>
      </c>
      <c r="AB46" s="18">
        <f t="shared" si="19"/>
        <v>0.82847222222222217</v>
      </c>
      <c r="AC46" s="18" t="s">
        <v>96</v>
      </c>
      <c r="AD46" s="18" t="s">
        <v>96</v>
      </c>
      <c r="AE46" s="18" t="s">
        <v>96</v>
      </c>
      <c r="AF46" s="18" t="s">
        <v>96</v>
      </c>
      <c r="AG46" s="15"/>
      <c r="AH46" s="40">
        <v>1.3888888888888889E-3</v>
      </c>
      <c r="AI46" s="18">
        <f t="shared" si="20"/>
        <v>1.9444444444444441E-2</v>
      </c>
      <c r="AJ46" s="22"/>
      <c r="AK46" s="67">
        <v>1.3</v>
      </c>
      <c r="AL46" s="67">
        <f t="shared" si="21"/>
        <v>18.799999999999997</v>
      </c>
    </row>
    <row r="47" spans="1:38" ht="15.75" x14ac:dyDescent="0.25">
      <c r="A47" s="71" t="s">
        <v>19</v>
      </c>
      <c r="B47" s="22">
        <v>29.3</v>
      </c>
      <c r="C47" s="14">
        <v>1.3888888888888889E-3</v>
      </c>
      <c r="D47" s="42">
        <v>3.0555555555555544E-2</v>
      </c>
      <c r="E47" s="22"/>
      <c r="F47" s="22" t="s">
        <v>96</v>
      </c>
      <c r="G47" s="22" t="s">
        <v>96</v>
      </c>
      <c r="H47" s="42" t="s">
        <v>96</v>
      </c>
      <c r="I47" s="42" t="s">
        <v>96</v>
      </c>
      <c r="J47" s="42"/>
      <c r="K47" s="42" t="s">
        <v>96</v>
      </c>
      <c r="L47" s="18">
        <f t="shared" si="23"/>
        <v>0.28749999999999987</v>
      </c>
      <c r="M47" s="18">
        <f t="shared" si="22"/>
        <v>0.39861111111111097</v>
      </c>
      <c r="N47" s="18">
        <v>0.57222222222222208</v>
      </c>
      <c r="O47" s="18" t="s">
        <v>96</v>
      </c>
      <c r="P47" s="18">
        <v>0.79097222222222208</v>
      </c>
      <c r="Q47" s="16">
        <f t="shared" si="3"/>
        <v>41</v>
      </c>
      <c r="R47" s="71" t="s">
        <v>29</v>
      </c>
      <c r="S47" s="71"/>
      <c r="T47" s="51" t="s">
        <v>13</v>
      </c>
      <c r="U47" s="69" t="s">
        <v>57</v>
      </c>
      <c r="V47" s="52" t="s">
        <v>29</v>
      </c>
      <c r="W47" s="42" t="s">
        <v>96</v>
      </c>
      <c r="X47" s="18">
        <f t="shared" si="16"/>
        <v>0.33055555555555549</v>
      </c>
      <c r="Y47" s="18">
        <f t="shared" si="17"/>
        <v>0.49722222222222212</v>
      </c>
      <c r="Z47" s="18">
        <f t="shared" si="18"/>
        <v>0.6777777777777777</v>
      </c>
      <c r="AA47" s="18" t="s">
        <v>96</v>
      </c>
      <c r="AB47" s="18">
        <f t="shared" si="19"/>
        <v>0.82708333333333328</v>
      </c>
      <c r="AC47" s="18" t="s">
        <v>96</v>
      </c>
      <c r="AD47" s="18" t="s">
        <v>96</v>
      </c>
      <c r="AE47" s="18" t="s">
        <v>96</v>
      </c>
      <c r="AF47" s="18" t="s">
        <v>96</v>
      </c>
      <c r="AG47" s="15"/>
      <c r="AH47" s="40">
        <v>1.3888888888888889E-3</v>
      </c>
      <c r="AI47" s="18">
        <f t="shared" si="20"/>
        <v>1.8055555555555554E-2</v>
      </c>
      <c r="AJ47" s="22"/>
      <c r="AK47" s="67">
        <v>0.9</v>
      </c>
      <c r="AL47" s="67">
        <f t="shared" si="21"/>
        <v>17.499999999999996</v>
      </c>
    </row>
    <row r="48" spans="1:38" ht="15.75" x14ac:dyDescent="0.25">
      <c r="A48" s="71" t="s">
        <v>20</v>
      </c>
      <c r="B48" s="22">
        <v>30.2</v>
      </c>
      <c r="C48" s="14">
        <v>1.3888888888888889E-3</v>
      </c>
      <c r="D48" s="42">
        <v>3.1944444444444435E-2</v>
      </c>
      <c r="E48" s="22"/>
      <c r="F48" s="22" t="s">
        <v>96</v>
      </c>
      <c r="G48" s="22" t="s">
        <v>96</v>
      </c>
      <c r="H48" s="42" t="s">
        <v>96</v>
      </c>
      <c r="I48" s="42" t="s">
        <v>96</v>
      </c>
      <c r="J48" s="42"/>
      <c r="K48" s="42" t="s">
        <v>96</v>
      </c>
      <c r="L48" s="18">
        <f t="shared" si="23"/>
        <v>0.28888888888888875</v>
      </c>
      <c r="M48" s="18">
        <f t="shared" si="23"/>
        <v>0.39999999999999986</v>
      </c>
      <c r="N48" s="18">
        <v>0.57361111111111096</v>
      </c>
      <c r="O48" s="18" t="s">
        <v>96</v>
      </c>
      <c r="P48" s="18">
        <v>0.79236111111111096</v>
      </c>
      <c r="Q48" s="16">
        <f t="shared" si="3"/>
        <v>42</v>
      </c>
      <c r="R48" s="71" t="s">
        <v>31</v>
      </c>
      <c r="S48" s="22"/>
      <c r="T48" s="51" t="s">
        <v>13</v>
      </c>
      <c r="U48" s="69" t="s">
        <v>58</v>
      </c>
      <c r="V48" s="52" t="s">
        <v>31</v>
      </c>
      <c r="W48" s="42" t="s">
        <v>96</v>
      </c>
      <c r="X48" s="18">
        <f t="shared" si="16"/>
        <v>0.32916666666666661</v>
      </c>
      <c r="Y48" s="18">
        <f t="shared" si="17"/>
        <v>0.49583333333333324</v>
      </c>
      <c r="Z48" s="18">
        <f t="shared" si="18"/>
        <v>0.67638888888888882</v>
      </c>
      <c r="AA48" s="18" t="s">
        <v>96</v>
      </c>
      <c r="AB48" s="18">
        <f t="shared" si="19"/>
        <v>0.8256944444444444</v>
      </c>
      <c r="AC48" s="18" t="s">
        <v>96</v>
      </c>
      <c r="AD48" s="18" t="s">
        <v>96</v>
      </c>
      <c r="AE48" s="18" t="s">
        <v>96</v>
      </c>
      <c r="AF48" s="18" t="s">
        <v>96</v>
      </c>
      <c r="AG48" s="15"/>
      <c r="AH48" s="40">
        <v>6.9444444444444447E-4</v>
      </c>
      <c r="AI48" s="18">
        <f t="shared" si="20"/>
        <v>1.6666666666666666E-2</v>
      </c>
      <c r="AJ48" s="22"/>
      <c r="AK48" s="67">
        <v>0.7</v>
      </c>
      <c r="AL48" s="67">
        <f t="shared" si="21"/>
        <v>16.599999999999998</v>
      </c>
    </row>
    <row r="49" spans="1:38" ht="15.75" x14ac:dyDescent="0.25">
      <c r="A49" s="71" t="s">
        <v>21</v>
      </c>
      <c r="B49" s="22">
        <v>30.9</v>
      </c>
      <c r="C49" s="14">
        <v>6.9444444444444447E-4</v>
      </c>
      <c r="D49" s="42">
        <v>3.2638888888888877E-2</v>
      </c>
      <c r="E49" s="22"/>
      <c r="F49" s="22" t="s">
        <v>96</v>
      </c>
      <c r="G49" s="22" t="s">
        <v>96</v>
      </c>
      <c r="H49" s="42" t="s">
        <v>96</v>
      </c>
      <c r="I49" s="42" t="s">
        <v>96</v>
      </c>
      <c r="J49" s="42"/>
      <c r="K49" s="42" t="s">
        <v>96</v>
      </c>
      <c r="L49" s="18">
        <f t="shared" si="23"/>
        <v>0.28958333333333319</v>
      </c>
      <c r="M49" s="18">
        <f t="shared" si="23"/>
        <v>0.4006944444444443</v>
      </c>
      <c r="N49" s="18">
        <v>0.5743055555555554</v>
      </c>
      <c r="O49" s="18" t="s">
        <v>96</v>
      </c>
      <c r="P49" s="18">
        <v>0.7930555555555554</v>
      </c>
      <c r="Q49" s="16">
        <f t="shared" si="3"/>
        <v>43</v>
      </c>
      <c r="R49" s="71" t="s">
        <v>30</v>
      </c>
      <c r="S49" s="22"/>
      <c r="T49" s="51" t="s">
        <v>13</v>
      </c>
      <c r="U49" s="69" t="s">
        <v>58</v>
      </c>
      <c r="V49" s="52" t="s">
        <v>30</v>
      </c>
      <c r="W49" s="42" t="s">
        <v>96</v>
      </c>
      <c r="X49" s="18">
        <f t="shared" si="16"/>
        <v>0.32847222222222217</v>
      </c>
      <c r="Y49" s="18">
        <f t="shared" si="17"/>
        <v>0.4951388888888888</v>
      </c>
      <c r="Z49" s="18">
        <f t="shared" si="18"/>
        <v>0.67569444444444438</v>
      </c>
      <c r="AA49" s="18" t="s">
        <v>96</v>
      </c>
      <c r="AB49" s="18">
        <f t="shared" si="19"/>
        <v>0.82499999999999996</v>
      </c>
      <c r="AC49" s="18" t="s">
        <v>96</v>
      </c>
      <c r="AD49" s="18" t="s">
        <v>96</v>
      </c>
      <c r="AE49" s="18" t="s">
        <v>96</v>
      </c>
      <c r="AF49" s="18" t="s">
        <v>96</v>
      </c>
      <c r="AG49" s="15"/>
      <c r="AH49" s="40">
        <v>1.3888888888888889E-3</v>
      </c>
      <c r="AI49" s="18">
        <f t="shared" si="20"/>
        <v>1.5972222222222221E-2</v>
      </c>
      <c r="AJ49" s="22"/>
      <c r="AK49" s="67">
        <v>1.5</v>
      </c>
      <c r="AL49" s="67">
        <f t="shared" si="21"/>
        <v>15.899999999999999</v>
      </c>
    </row>
    <row r="50" spans="1:38" ht="15.75" x14ac:dyDescent="0.25">
      <c r="A50" s="71" t="s">
        <v>18</v>
      </c>
      <c r="B50" s="22">
        <v>32.4</v>
      </c>
      <c r="C50" s="14">
        <v>1.3888888888888889E-3</v>
      </c>
      <c r="D50" s="42">
        <v>3.4027777777777768E-2</v>
      </c>
      <c r="E50" s="22"/>
      <c r="F50" s="22" t="s">
        <v>96</v>
      </c>
      <c r="G50" s="22" t="s">
        <v>96</v>
      </c>
      <c r="H50" s="42" t="s">
        <v>96</v>
      </c>
      <c r="I50" s="42" t="s">
        <v>96</v>
      </c>
      <c r="J50" s="42"/>
      <c r="K50" s="42" t="s">
        <v>96</v>
      </c>
      <c r="L50" s="18">
        <f t="shared" si="23"/>
        <v>0.29097222222222208</v>
      </c>
      <c r="M50" s="18">
        <f t="shared" si="23"/>
        <v>0.40208333333333318</v>
      </c>
      <c r="N50" s="18">
        <v>0.57569444444444429</v>
      </c>
      <c r="O50" s="18" t="s">
        <v>96</v>
      </c>
      <c r="P50" s="18">
        <v>0.79444444444444429</v>
      </c>
      <c r="Q50" s="16">
        <f t="shared" si="3"/>
        <v>44</v>
      </c>
      <c r="R50" s="71" t="s">
        <v>32</v>
      </c>
      <c r="S50" s="71"/>
      <c r="T50" s="51" t="s">
        <v>13</v>
      </c>
      <c r="U50" s="69" t="s">
        <v>59</v>
      </c>
      <c r="V50" s="52" t="s">
        <v>32</v>
      </c>
      <c r="W50" s="42" t="s">
        <v>96</v>
      </c>
      <c r="X50" s="18">
        <f t="shared" si="16"/>
        <v>0.32708333333333328</v>
      </c>
      <c r="Y50" s="18">
        <f>SUM(Y51+$AH50)</f>
        <v>0.49374999999999991</v>
      </c>
      <c r="Z50" s="18">
        <f>SUM(Z51+$AH50)</f>
        <v>0.67430555555555549</v>
      </c>
      <c r="AA50" s="18" t="s">
        <v>96</v>
      </c>
      <c r="AB50" s="18">
        <f>SUM(AB51+$AH50)</f>
        <v>0.82361111111111107</v>
      </c>
      <c r="AC50" s="18" t="s">
        <v>96</v>
      </c>
      <c r="AD50" s="18" t="s">
        <v>96</v>
      </c>
      <c r="AE50" s="18" t="s">
        <v>96</v>
      </c>
      <c r="AF50" s="18" t="s">
        <v>96</v>
      </c>
      <c r="AG50" s="15"/>
      <c r="AH50" s="40">
        <v>2.0833333333333333E-3</v>
      </c>
      <c r="AI50" s="18">
        <f>SUM(AH50+AI51)</f>
        <v>1.4583333333333334E-2</v>
      </c>
      <c r="AJ50" s="22"/>
      <c r="AK50" s="67">
        <v>2.8</v>
      </c>
      <c r="AL50" s="67">
        <f>SUM(AK50+AL51)</f>
        <v>14.399999999999999</v>
      </c>
    </row>
    <row r="51" spans="1:38" ht="15.75" x14ac:dyDescent="0.25">
      <c r="A51" s="71" t="s">
        <v>22</v>
      </c>
      <c r="B51" s="22">
        <v>34.9</v>
      </c>
      <c r="C51" s="14">
        <v>2.0833333333333333E-3</v>
      </c>
      <c r="D51" s="42">
        <v>3.6111111111111101E-2</v>
      </c>
      <c r="E51" s="22"/>
      <c r="F51" s="22">
        <v>1.1000000000000001</v>
      </c>
      <c r="G51" s="70">
        <f>SUM(F51+G30)</f>
        <v>21.2</v>
      </c>
      <c r="H51" s="42">
        <v>1.3888888888888889E-3</v>
      </c>
      <c r="I51" s="42">
        <f>SUM(H51+I30)</f>
        <v>2.7083333333333327E-2</v>
      </c>
      <c r="J51" s="42"/>
      <c r="K51" s="42">
        <f>SUM(K30,H51)</f>
        <v>0.26111111111111107</v>
      </c>
      <c r="L51" s="18">
        <f t="shared" si="23"/>
        <v>0.2930555555555554</v>
      </c>
      <c r="M51" s="18">
        <f t="shared" si="23"/>
        <v>0.40416666666666651</v>
      </c>
      <c r="N51" s="18">
        <v>0.57777777777777761</v>
      </c>
      <c r="O51" s="18">
        <f>SUM(H51+$O30)</f>
        <v>0.68472222222222212</v>
      </c>
      <c r="P51" s="18">
        <v>0.79652777777777761</v>
      </c>
      <c r="Q51" s="16">
        <f t="shared" si="3"/>
        <v>45</v>
      </c>
      <c r="R51" s="71" t="s">
        <v>33</v>
      </c>
      <c r="S51" s="22"/>
      <c r="T51" s="51" t="s">
        <v>13</v>
      </c>
      <c r="U51" s="69" t="s">
        <v>60</v>
      </c>
      <c r="V51" s="52" t="s">
        <v>33</v>
      </c>
      <c r="W51" s="42">
        <f>SUM(W53+$AH51)</f>
        <v>0.29722222222222217</v>
      </c>
      <c r="X51" s="72">
        <f>SUM(X53+$AH51)</f>
        <v>0.32499999999999996</v>
      </c>
      <c r="Y51" s="72">
        <f>SUM(Y53+$AH51)</f>
        <v>0.49166666666666659</v>
      </c>
      <c r="Z51" s="72">
        <f>SUM(Z53+$AH51)</f>
        <v>0.67222222222222217</v>
      </c>
      <c r="AA51" s="72">
        <f>SUM(AA53,AC51)</f>
        <v>0.71041666666666659</v>
      </c>
      <c r="AB51" s="72">
        <f>SUM(AB53+$AH51)</f>
        <v>0.82152777777777775</v>
      </c>
      <c r="AC51" s="40">
        <v>1.3888888888888889E-3</v>
      </c>
      <c r="AD51" s="41">
        <f>SUM(AC51+AD53)</f>
        <v>1.2500000000000001E-2</v>
      </c>
      <c r="AE51" s="44">
        <v>1.1000000000000001</v>
      </c>
      <c r="AF51" s="44">
        <f>SUM(AE51+AF53)</f>
        <v>11.6</v>
      </c>
      <c r="AG51" s="15"/>
      <c r="AH51" s="40">
        <v>1.3888888888888889E-3</v>
      </c>
      <c r="AI51" s="18">
        <f>SUM(AH51+AI53)</f>
        <v>1.2500000000000001E-2</v>
      </c>
      <c r="AJ51" s="22"/>
      <c r="AK51" s="67">
        <v>1.1000000000000001</v>
      </c>
      <c r="AL51" s="67">
        <f>SUM(AK51+AL53)</f>
        <v>11.6</v>
      </c>
    </row>
    <row r="52" spans="1:38" ht="15.75" x14ac:dyDescent="0.25">
      <c r="A52" s="71" t="s">
        <v>19</v>
      </c>
      <c r="B52" s="22">
        <v>36.199999999999996</v>
      </c>
      <c r="C52" s="14">
        <v>1.3888888888888889E-3</v>
      </c>
      <c r="D52" s="42">
        <v>3.7499999999999992E-2</v>
      </c>
      <c r="E52" s="22"/>
      <c r="F52" s="22">
        <v>1.3</v>
      </c>
      <c r="G52" s="70">
        <f>SUM(F52+G51)</f>
        <v>22.5</v>
      </c>
      <c r="H52" s="37">
        <v>1.3888888888888889E-3</v>
      </c>
      <c r="I52" s="42">
        <f>SUM(H52+I51)</f>
        <v>2.8472222222222215E-2</v>
      </c>
      <c r="J52" s="42"/>
      <c r="K52" s="42">
        <f>SUM(K51,H52)</f>
        <v>0.26249999999999996</v>
      </c>
      <c r="L52" s="18">
        <f t="shared" si="23"/>
        <v>0.29444444444444429</v>
      </c>
      <c r="M52" s="18">
        <f t="shared" si="23"/>
        <v>0.40555555555555539</v>
      </c>
      <c r="N52" s="18">
        <v>0.5791666666666665</v>
      </c>
      <c r="O52" s="18">
        <f>SUM(H52+$O51)</f>
        <v>0.68611111111111101</v>
      </c>
      <c r="P52" s="18">
        <v>0.7979166666666665</v>
      </c>
      <c r="Q52" s="16">
        <f t="shared" si="3"/>
        <v>46</v>
      </c>
      <c r="R52" s="22">
        <v>67</v>
      </c>
      <c r="S52" s="22">
        <v>703</v>
      </c>
      <c r="T52" s="53" t="s">
        <v>14</v>
      </c>
      <c r="U52" s="69" t="s">
        <v>61</v>
      </c>
      <c r="V52" s="51" t="s">
        <v>10</v>
      </c>
      <c r="W52" s="42" t="s">
        <v>10</v>
      </c>
      <c r="X52" s="18" t="s">
        <v>10</v>
      </c>
      <c r="Y52" s="18" t="s">
        <v>10</v>
      </c>
      <c r="Z52" s="18" t="s">
        <v>10</v>
      </c>
      <c r="AA52" s="46" t="s">
        <v>10</v>
      </c>
      <c r="AB52" s="46" t="s">
        <v>10</v>
      </c>
      <c r="AC52" s="15" t="s">
        <v>10</v>
      </c>
      <c r="AD52" s="15" t="s">
        <v>10</v>
      </c>
      <c r="AE52" s="15" t="s">
        <v>10</v>
      </c>
      <c r="AF52" s="44" t="s">
        <v>10</v>
      </c>
      <c r="AG52" s="15"/>
      <c r="AH52" s="39" t="s">
        <v>10</v>
      </c>
      <c r="AI52" s="18" t="s">
        <v>10</v>
      </c>
      <c r="AJ52" s="22"/>
      <c r="AK52" s="73" t="s">
        <v>10</v>
      </c>
      <c r="AL52" s="67" t="s">
        <v>10</v>
      </c>
    </row>
    <row r="53" spans="1:38" ht="15.75" x14ac:dyDescent="0.25">
      <c r="A53" s="71" t="s">
        <v>10</v>
      </c>
      <c r="B53" s="22" t="s">
        <v>10</v>
      </c>
      <c r="C53" s="22" t="s">
        <v>10</v>
      </c>
      <c r="D53" s="22" t="s">
        <v>10</v>
      </c>
      <c r="E53" s="22"/>
      <c r="F53" s="22" t="s">
        <v>10</v>
      </c>
      <c r="G53" s="22" t="s">
        <v>10</v>
      </c>
      <c r="H53" s="42" t="s">
        <v>10</v>
      </c>
      <c r="I53" s="42" t="s">
        <v>10</v>
      </c>
      <c r="J53" s="42"/>
      <c r="K53" s="42" t="s">
        <v>10</v>
      </c>
      <c r="L53" s="39" t="s">
        <v>10</v>
      </c>
      <c r="M53" s="18" t="s">
        <v>10</v>
      </c>
      <c r="N53" s="18" t="s">
        <v>10</v>
      </c>
      <c r="O53" s="18" t="s">
        <v>10</v>
      </c>
      <c r="P53" s="18" t="s">
        <v>10</v>
      </c>
      <c r="Q53" s="16">
        <f t="shared" si="3"/>
        <v>47</v>
      </c>
      <c r="R53" s="22" t="s">
        <v>10</v>
      </c>
      <c r="S53" s="22">
        <v>469</v>
      </c>
      <c r="T53" s="53" t="s">
        <v>14</v>
      </c>
      <c r="U53" s="69" t="s">
        <v>62</v>
      </c>
      <c r="V53" s="51">
        <v>25</v>
      </c>
      <c r="W53" s="74">
        <f t="shared" ref="W53:X57" si="24">SUM(W54+$AH53)</f>
        <v>0.29583333333333328</v>
      </c>
      <c r="X53" s="19">
        <f t="shared" si="24"/>
        <v>0.32361111111111107</v>
      </c>
      <c r="Y53" s="19">
        <f t="shared" ref="Y53:Y56" si="25">SUM(Y54+$AH53)</f>
        <v>0.4902777777777777</v>
      </c>
      <c r="Z53" s="19">
        <f t="shared" ref="Z53:Z56" si="26">SUM(Z54+$AH53)</f>
        <v>0.67083333333333328</v>
      </c>
      <c r="AA53" s="19">
        <f>SUM(AA54,AC53)</f>
        <v>0.7090277777777777</v>
      </c>
      <c r="AB53" s="19">
        <f t="shared" ref="AB53:AB56" si="27">SUM(AB54+$AH53)</f>
        <v>0.82013888888888886</v>
      </c>
      <c r="AC53" s="40">
        <v>2.7777777777777779E-3</v>
      </c>
      <c r="AD53" s="20">
        <f t="shared" ref="AD53:AD56" si="28">SUM(AC53+AD54)</f>
        <v>1.1111111111111112E-2</v>
      </c>
      <c r="AE53" s="73">
        <v>3.2</v>
      </c>
      <c r="AF53" s="75">
        <f t="shared" ref="AF53:AF56" si="29">SUM(AE53+AF54)</f>
        <v>10.5</v>
      </c>
      <c r="AG53" s="75">
        <v>48</v>
      </c>
      <c r="AH53" s="40">
        <v>2.7777777777777779E-3</v>
      </c>
      <c r="AI53" s="19">
        <f t="shared" ref="AI53:AI56" si="30">SUM(AH53+AI54)</f>
        <v>1.1111111111111112E-2</v>
      </c>
      <c r="AJ53" s="70">
        <v>48</v>
      </c>
      <c r="AK53" s="73">
        <v>3.2</v>
      </c>
      <c r="AL53" s="76">
        <f t="shared" ref="AL53:AL56" si="31">SUM(AK53+AL54)</f>
        <v>10.5</v>
      </c>
    </row>
    <row r="54" spans="1:38" ht="15.75" x14ac:dyDescent="0.25">
      <c r="A54" s="71" t="s">
        <v>23</v>
      </c>
      <c r="B54" s="22">
        <v>39.199999999999996</v>
      </c>
      <c r="C54" s="14">
        <v>2.0833333333333333E-3</v>
      </c>
      <c r="D54" s="42">
        <v>3.9583333333333325E-2</v>
      </c>
      <c r="E54" s="70">
        <v>60</v>
      </c>
      <c r="F54" s="70">
        <v>3</v>
      </c>
      <c r="G54" s="70">
        <f>SUM(F54+G52)</f>
        <v>25.5</v>
      </c>
      <c r="H54" s="42">
        <v>2.0833333333333333E-3</v>
      </c>
      <c r="I54" s="42">
        <f>SUM(H54+I52)</f>
        <v>3.0555555555555548E-2</v>
      </c>
      <c r="J54" s="77">
        <v>60</v>
      </c>
      <c r="K54" s="42">
        <f>SUM(K52,H54)</f>
        <v>0.26458333333333328</v>
      </c>
      <c r="L54" s="39">
        <f>SUM(L52+$C54)</f>
        <v>0.29652777777777761</v>
      </c>
      <c r="M54" s="18">
        <f>SUM(M52+$C54)</f>
        <v>0.40763888888888872</v>
      </c>
      <c r="N54" s="18">
        <f>SUM(N52+$C54)</f>
        <v>0.58124999999999982</v>
      </c>
      <c r="O54" s="18">
        <f>SUM(H54+$O52)</f>
        <v>0.68819444444444433</v>
      </c>
      <c r="P54" s="18">
        <f t="shared" ref="P54" si="32">SUM(P52+$C54)</f>
        <v>0.79999999999999982</v>
      </c>
      <c r="Q54" s="16">
        <f t="shared" si="3"/>
        <v>48</v>
      </c>
      <c r="R54" s="78">
        <v>69</v>
      </c>
      <c r="S54" s="78">
        <v>703</v>
      </c>
      <c r="T54" s="53" t="s">
        <v>14</v>
      </c>
      <c r="U54" s="79" t="s">
        <v>63</v>
      </c>
      <c r="V54" s="53">
        <v>18</v>
      </c>
      <c r="W54" s="74">
        <f t="shared" si="24"/>
        <v>0.29305555555555551</v>
      </c>
      <c r="X54" s="19">
        <f t="shared" si="24"/>
        <v>0.3208333333333333</v>
      </c>
      <c r="Y54" s="19">
        <f t="shared" si="25"/>
        <v>0.48749999999999993</v>
      </c>
      <c r="Z54" s="19">
        <f t="shared" si="26"/>
        <v>0.66805555555555551</v>
      </c>
      <c r="AA54" s="19">
        <f>SUM(AA55,AC54)</f>
        <v>0.70624999999999993</v>
      </c>
      <c r="AB54" s="19">
        <f t="shared" si="27"/>
        <v>0.81736111111111109</v>
      </c>
      <c r="AC54" s="40">
        <v>1.3888888888888889E-3</v>
      </c>
      <c r="AD54" s="20">
        <f t="shared" si="28"/>
        <v>8.3333333333333332E-3</v>
      </c>
      <c r="AE54" s="73">
        <v>1.4</v>
      </c>
      <c r="AF54" s="75">
        <f t="shared" si="29"/>
        <v>7.3000000000000007</v>
      </c>
      <c r="AG54" s="20"/>
      <c r="AH54" s="40">
        <v>1.3888888888888889E-3</v>
      </c>
      <c r="AI54" s="19">
        <f t="shared" si="30"/>
        <v>8.3333333333333332E-3</v>
      </c>
      <c r="AJ54" s="22"/>
      <c r="AK54" s="73">
        <v>1.4</v>
      </c>
      <c r="AL54" s="76">
        <f t="shared" si="31"/>
        <v>7.3000000000000007</v>
      </c>
    </row>
    <row r="55" spans="1:38" ht="15.75" x14ac:dyDescent="0.25">
      <c r="A55" s="80">
        <v>1.4</v>
      </c>
      <c r="B55" s="22">
        <v>40.599999999999994</v>
      </c>
      <c r="C55" s="14">
        <v>1.3888888888888889E-3</v>
      </c>
      <c r="D55" s="42">
        <v>4.0972222222222215E-2</v>
      </c>
      <c r="E55" s="22"/>
      <c r="F55" s="80">
        <v>1.4</v>
      </c>
      <c r="G55" s="71">
        <f>SUM(F55+G54)</f>
        <v>26.9</v>
      </c>
      <c r="H55" s="14">
        <v>1.3888888888888889E-3</v>
      </c>
      <c r="I55" s="81">
        <f>SUM(H55+I54)</f>
        <v>3.1944444444444435E-2</v>
      </c>
      <c r="J55" s="41"/>
      <c r="K55" s="82">
        <f>SUM(K54,H55)</f>
        <v>0.26597222222222217</v>
      </c>
      <c r="L55" s="83">
        <f>SUM(L54+$C55)</f>
        <v>0.2979166666666665</v>
      </c>
      <c r="M55" s="84">
        <f>SUM(M54+$C55)</f>
        <v>0.4090277777777776</v>
      </c>
      <c r="N55" s="84">
        <f>SUM(N54+$C55)</f>
        <v>0.58263888888888871</v>
      </c>
      <c r="O55" s="84">
        <f>SUM(H55+$O54)</f>
        <v>0.68958333333333321</v>
      </c>
      <c r="P55" s="84">
        <f t="shared" ref="P55:P59" si="33">SUM(P54+$C55)</f>
        <v>0.80138888888888871</v>
      </c>
      <c r="Q55" s="16">
        <f t="shared" si="3"/>
        <v>49</v>
      </c>
      <c r="R55" s="78">
        <v>71</v>
      </c>
      <c r="S55" s="78">
        <v>703</v>
      </c>
      <c r="T55" s="53" t="s">
        <v>14</v>
      </c>
      <c r="U55" s="79" t="s">
        <v>64</v>
      </c>
      <c r="V55" s="53">
        <v>16</v>
      </c>
      <c r="W55" s="74">
        <f t="shared" si="24"/>
        <v>0.29166666666666663</v>
      </c>
      <c r="X55" s="19">
        <f t="shared" si="24"/>
        <v>0.31944444444444442</v>
      </c>
      <c r="Y55" s="19">
        <f t="shared" si="25"/>
        <v>0.48611111111111105</v>
      </c>
      <c r="Z55" s="19">
        <f t="shared" si="26"/>
        <v>0.66666666666666663</v>
      </c>
      <c r="AA55" s="19">
        <f>SUM(AA56,AC55)</f>
        <v>0.70486111111111105</v>
      </c>
      <c r="AB55" s="19">
        <f t="shared" si="27"/>
        <v>0.81597222222222221</v>
      </c>
      <c r="AC55" s="40">
        <v>1.3888888888888889E-3</v>
      </c>
      <c r="AD55" s="20">
        <f t="shared" si="28"/>
        <v>6.9444444444444449E-3</v>
      </c>
      <c r="AE55" s="73">
        <v>1.7</v>
      </c>
      <c r="AF55" s="75">
        <f t="shared" si="29"/>
        <v>5.9</v>
      </c>
      <c r="AG55" s="20"/>
      <c r="AH55" s="40">
        <v>1.3888888888888889E-3</v>
      </c>
      <c r="AI55" s="19">
        <f t="shared" si="30"/>
        <v>6.9444444444444449E-3</v>
      </c>
      <c r="AJ55" s="22"/>
      <c r="AK55" s="73">
        <v>1.7</v>
      </c>
      <c r="AL55" s="76">
        <f t="shared" si="31"/>
        <v>5.9</v>
      </c>
    </row>
    <row r="56" spans="1:38" ht="15.75" x14ac:dyDescent="0.25">
      <c r="A56" s="80">
        <v>1.7</v>
      </c>
      <c r="B56" s="22">
        <v>42.3</v>
      </c>
      <c r="C56" s="14">
        <v>1.3888888888888889E-3</v>
      </c>
      <c r="D56" s="42">
        <v>4.2361111111111106E-2</v>
      </c>
      <c r="E56" s="85"/>
      <c r="F56" s="80">
        <v>1.7</v>
      </c>
      <c r="G56" s="71">
        <f t="shared" ref="G56:G59" si="34">SUM(F56+G55)</f>
        <v>28.599999999999998</v>
      </c>
      <c r="H56" s="14">
        <v>1.3888888888888889E-3</v>
      </c>
      <c r="I56" s="81">
        <f t="shared" ref="I56:I59" si="35">SUM(H56+I55)</f>
        <v>3.3333333333333326E-2</v>
      </c>
      <c r="J56" s="41"/>
      <c r="K56" s="82">
        <f>SUM(K55,H56)</f>
        <v>0.26736111111111105</v>
      </c>
      <c r="L56" s="83">
        <f t="shared" ref="L56:N59" si="36">SUM(L55+$C56)</f>
        <v>0.29930555555555538</v>
      </c>
      <c r="M56" s="84">
        <f t="shared" si="36"/>
        <v>0.41041666666666649</v>
      </c>
      <c r="N56" s="84">
        <f t="shared" si="36"/>
        <v>0.58402777777777759</v>
      </c>
      <c r="O56" s="84">
        <f t="shared" ref="O56:O59" si="37">SUM(H56+$O55)</f>
        <v>0.6909722222222221</v>
      </c>
      <c r="P56" s="84">
        <f t="shared" si="33"/>
        <v>0.80277777777777759</v>
      </c>
      <c r="Q56" s="16">
        <f t="shared" si="3"/>
        <v>50</v>
      </c>
      <c r="R56" s="78">
        <v>73</v>
      </c>
      <c r="S56" s="86">
        <v>703</v>
      </c>
      <c r="T56" s="53" t="s">
        <v>14</v>
      </c>
      <c r="U56" s="79" t="s">
        <v>65</v>
      </c>
      <c r="V56" s="53">
        <v>14</v>
      </c>
      <c r="W56" s="74">
        <f t="shared" si="24"/>
        <v>0.29027777777777775</v>
      </c>
      <c r="X56" s="19">
        <f t="shared" si="24"/>
        <v>0.31805555555555554</v>
      </c>
      <c r="Y56" s="19">
        <f t="shared" si="25"/>
        <v>0.48472222222222217</v>
      </c>
      <c r="Z56" s="19">
        <f t="shared" si="26"/>
        <v>0.66527777777777775</v>
      </c>
      <c r="AA56" s="19">
        <f>SUM(AA57,AC56)</f>
        <v>0.70347222222222217</v>
      </c>
      <c r="AB56" s="19">
        <f t="shared" si="27"/>
        <v>0.81458333333333333</v>
      </c>
      <c r="AC56" s="40">
        <v>1.3888888888888889E-3</v>
      </c>
      <c r="AD56" s="20">
        <f t="shared" si="28"/>
        <v>5.5555555555555558E-3</v>
      </c>
      <c r="AE56" s="73">
        <v>1.1000000000000001</v>
      </c>
      <c r="AF56" s="75">
        <f t="shared" si="29"/>
        <v>4.2</v>
      </c>
      <c r="AG56" s="20"/>
      <c r="AH56" s="40">
        <v>1.3888888888888889E-3</v>
      </c>
      <c r="AI56" s="19">
        <f t="shared" si="30"/>
        <v>5.5555555555555558E-3</v>
      </c>
      <c r="AJ56" s="22"/>
      <c r="AK56" s="73">
        <v>1.1000000000000001</v>
      </c>
      <c r="AL56" s="76">
        <f t="shared" si="31"/>
        <v>4.2</v>
      </c>
    </row>
    <row r="57" spans="1:38" ht="15.75" x14ac:dyDescent="0.25">
      <c r="A57" s="87">
        <v>1.1000000000000001</v>
      </c>
      <c r="B57" s="22">
        <v>43.4</v>
      </c>
      <c r="C57" s="14">
        <v>1.3888888888888889E-3</v>
      </c>
      <c r="D57" s="81">
        <v>4.3749999999999997E-2</v>
      </c>
      <c r="E57" s="16"/>
      <c r="F57" s="87">
        <v>1.1000000000000001</v>
      </c>
      <c r="G57" s="71">
        <f t="shared" si="34"/>
        <v>29.7</v>
      </c>
      <c r="H57" s="14">
        <v>1.3888888888888889E-3</v>
      </c>
      <c r="I57" s="81">
        <f t="shared" si="35"/>
        <v>3.4722222222222217E-2</v>
      </c>
      <c r="J57" s="41"/>
      <c r="K57" s="82">
        <f>SUM(K56,H57)</f>
        <v>0.26874999999999993</v>
      </c>
      <c r="L57" s="83">
        <f t="shared" si="36"/>
        <v>0.30069444444444426</v>
      </c>
      <c r="M57" s="84">
        <f t="shared" si="36"/>
        <v>0.41180555555555537</v>
      </c>
      <c r="N57" s="84">
        <f t="shared" si="36"/>
        <v>0.58541666666666647</v>
      </c>
      <c r="O57" s="84">
        <f t="shared" si="37"/>
        <v>0.69236111111111098</v>
      </c>
      <c r="P57" s="84">
        <f t="shared" si="33"/>
        <v>0.80416666666666647</v>
      </c>
      <c r="Q57" s="16">
        <f t="shared" si="3"/>
        <v>51</v>
      </c>
      <c r="R57" s="88">
        <v>75</v>
      </c>
      <c r="S57" s="89">
        <v>703</v>
      </c>
      <c r="T57" s="54" t="s">
        <v>14</v>
      </c>
      <c r="U57" s="90" t="s">
        <v>66</v>
      </c>
      <c r="V57" s="54">
        <v>12</v>
      </c>
      <c r="W57" s="74">
        <f t="shared" si="24"/>
        <v>0.28888888888888886</v>
      </c>
      <c r="X57" s="19">
        <f t="shared" si="24"/>
        <v>0.31666666666666665</v>
      </c>
      <c r="Y57" s="19">
        <f t="shared" ref="Y57:AB57" si="38">SUM(Y58+$AH57)</f>
        <v>0.48333333333333328</v>
      </c>
      <c r="Z57" s="19">
        <f t="shared" si="38"/>
        <v>0.66388888888888886</v>
      </c>
      <c r="AA57" s="19">
        <f>SUM(AA58,AC57)</f>
        <v>0.70208333333333328</v>
      </c>
      <c r="AB57" s="19">
        <f t="shared" si="38"/>
        <v>0.81319444444444444</v>
      </c>
      <c r="AC57" s="40">
        <v>2.0833333333333333E-3</v>
      </c>
      <c r="AD57" s="20">
        <f>SUM(AC57+AD58)</f>
        <v>4.1666666666666666E-3</v>
      </c>
      <c r="AE57" s="76">
        <v>1.8</v>
      </c>
      <c r="AF57" s="75">
        <f>SUM(AE57+AF58)</f>
        <v>3.1</v>
      </c>
      <c r="AG57" s="20"/>
      <c r="AH57" s="40">
        <v>2.0833333333333333E-3</v>
      </c>
      <c r="AI57" s="19">
        <f>SUM(AH57+AI58)</f>
        <v>4.1666666666666666E-3</v>
      </c>
      <c r="AJ57" s="85"/>
      <c r="AK57" s="76">
        <v>1.8</v>
      </c>
      <c r="AL57" s="76">
        <f>SUM(AK57+AL58)</f>
        <v>3.1</v>
      </c>
    </row>
    <row r="58" spans="1:38" ht="15.75" x14ac:dyDescent="0.25">
      <c r="A58" s="91">
        <v>1.8</v>
      </c>
      <c r="B58" s="22">
        <v>45.199999999999996</v>
      </c>
      <c r="C58" s="14">
        <v>2.0833333333333333E-3</v>
      </c>
      <c r="D58" s="81">
        <v>4.583333333333333E-2</v>
      </c>
      <c r="E58" s="16"/>
      <c r="F58" s="91">
        <v>1.8</v>
      </c>
      <c r="G58" s="71">
        <f t="shared" si="34"/>
        <v>31.5</v>
      </c>
      <c r="H58" s="14">
        <v>2.0833333333333333E-3</v>
      </c>
      <c r="I58" s="81">
        <f t="shared" si="35"/>
        <v>3.680555555555555E-2</v>
      </c>
      <c r="J58" s="41"/>
      <c r="K58" s="82">
        <f>SUM(K57,H58)</f>
        <v>0.27083333333333326</v>
      </c>
      <c r="L58" s="83">
        <f t="shared" si="36"/>
        <v>0.30277777777777759</v>
      </c>
      <c r="M58" s="84">
        <f t="shared" si="36"/>
        <v>0.4138888888888887</v>
      </c>
      <c r="N58" s="84">
        <f t="shared" si="36"/>
        <v>0.5874999999999998</v>
      </c>
      <c r="O58" s="84">
        <f t="shared" si="37"/>
        <v>0.69444444444444431</v>
      </c>
      <c r="P58" s="84">
        <f t="shared" si="33"/>
        <v>0.8062499999999998</v>
      </c>
      <c r="Q58" s="16">
        <f t="shared" si="3"/>
        <v>52</v>
      </c>
      <c r="R58" s="92">
        <v>77</v>
      </c>
      <c r="S58" s="92">
        <v>703</v>
      </c>
      <c r="T58" s="48" t="s">
        <v>14</v>
      </c>
      <c r="U58" s="55" t="s">
        <v>67</v>
      </c>
      <c r="V58" s="48">
        <v>10</v>
      </c>
      <c r="W58" s="93">
        <f>SUM(W60+$AH58)</f>
        <v>0.28680555555555554</v>
      </c>
      <c r="X58" s="20">
        <f>SUM(X60+$AH58)</f>
        <v>0.31458333333333333</v>
      </c>
      <c r="Y58" s="20">
        <f t="shared" ref="Y58:AB58" si="39">SUM(Y60+$AH58)</f>
        <v>0.48124999999999996</v>
      </c>
      <c r="Z58" s="20">
        <f t="shared" si="39"/>
        <v>0.66180555555555554</v>
      </c>
      <c r="AA58" s="20">
        <f>SUM(AA60,AC58)</f>
        <v>0.7</v>
      </c>
      <c r="AB58" s="20">
        <f t="shared" si="39"/>
        <v>0.81111111111111112</v>
      </c>
      <c r="AC58" s="40">
        <v>2.0833333333333333E-3</v>
      </c>
      <c r="AD58" s="20">
        <f>SUM(AC58)</f>
        <v>2.0833333333333333E-3</v>
      </c>
      <c r="AE58" s="94">
        <v>1.3</v>
      </c>
      <c r="AF58" s="75">
        <f>SUM(AE58)</f>
        <v>1.3</v>
      </c>
      <c r="AG58" s="20"/>
      <c r="AH58" s="40">
        <v>2.0833333333333333E-3</v>
      </c>
      <c r="AI58" s="20">
        <f>SUM(AH58)</f>
        <v>2.0833333333333333E-3</v>
      </c>
      <c r="AJ58" s="16"/>
      <c r="AK58" s="94">
        <v>1.3</v>
      </c>
      <c r="AL58" s="94">
        <f>SUM(AK58)</f>
        <v>1.3</v>
      </c>
    </row>
    <row r="59" spans="1:38" ht="15.75" x14ac:dyDescent="0.25">
      <c r="A59" s="91" t="s">
        <v>24</v>
      </c>
      <c r="B59" s="22">
        <v>46.4</v>
      </c>
      <c r="C59" s="14">
        <v>1.3888888888888889E-3</v>
      </c>
      <c r="D59" s="81">
        <v>4.7222222222222221E-2</v>
      </c>
      <c r="E59" s="16"/>
      <c r="F59" s="91" t="s">
        <v>24</v>
      </c>
      <c r="G59" s="71">
        <f t="shared" si="34"/>
        <v>32.700000000000003</v>
      </c>
      <c r="H59" s="14">
        <v>1.3888888888888889E-3</v>
      </c>
      <c r="I59" s="81">
        <f t="shared" si="35"/>
        <v>3.8194444444444441E-2</v>
      </c>
      <c r="J59" s="41"/>
      <c r="K59" s="82">
        <f>SUM(K58,H59)</f>
        <v>0.27222222222222214</v>
      </c>
      <c r="L59" s="83">
        <f t="shared" si="36"/>
        <v>0.30416666666666647</v>
      </c>
      <c r="M59" s="84">
        <f t="shared" si="36"/>
        <v>0.41527777777777758</v>
      </c>
      <c r="N59" s="84">
        <f t="shared" si="36"/>
        <v>0.58888888888888868</v>
      </c>
      <c r="O59" s="84">
        <f t="shared" si="37"/>
        <v>0.69583333333333319</v>
      </c>
      <c r="P59" s="84">
        <f t="shared" si="33"/>
        <v>0.80763888888888868</v>
      </c>
      <c r="Q59" s="16">
        <f t="shared" si="3"/>
        <v>53</v>
      </c>
      <c r="R59" s="92"/>
      <c r="S59" s="92"/>
      <c r="T59" s="48" t="s">
        <v>8</v>
      </c>
      <c r="U59" s="55" t="s">
        <v>68</v>
      </c>
      <c r="V59" s="55"/>
      <c r="W59" s="93" t="s">
        <v>10</v>
      </c>
      <c r="X59" s="20" t="s">
        <v>10</v>
      </c>
      <c r="Y59" s="20" t="s">
        <v>10</v>
      </c>
      <c r="Z59" s="20" t="s">
        <v>10</v>
      </c>
      <c r="AA59" s="20" t="s">
        <v>10</v>
      </c>
      <c r="AB59" s="20" t="s">
        <v>10</v>
      </c>
      <c r="AC59" s="20" t="s">
        <v>10</v>
      </c>
      <c r="AD59" s="20"/>
      <c r="AE59" s="94" t="s">
        <v>10</v>
      </c>
      <c r="AF59" s="75"/>
      <c r="AG59" s="20"/>
      <c r="AH59" s="20" t="s">
        <v>10</v>
      </c>
      <c r="AI59" s="20" t="s">
        <v>10</v>
      </c>
      <c r="AJ59" s="16"/>
      <c r="AK59" s="94" t="s">
        <v>10</v>
      </c>
      <c r="AL59" s="94" t="s">
        <v>10</v>
      </c>
    </row>
    <row r="60" spans="1:38" ht="15.75" x14ac:dyDescent="0.25">
      <c r="A60" s="91" t="s">
        <v>10</v>
      </c>
      <c r="B60" s="16" t="s">
        <v>10</v>
      </c>
      <c r="C60" s="16" t="s">
        <v>10</v>
      </c>
      <c r="D60" s="16" t="s">
        <v>10</v>
      </c>
      <c r="E60" s="16"/>
      <c r="F60" s="16" t="s">
        <v>10</v>
      </c>
      <c r="G60" s="16" t="s">
        <v>10</v>
      </c>
      <c r="H60" s="41"/>
      <c r="I60" s="41"/>
      <c r="J60" s="41"/>
      <c r="K60" s="95" t="s">
        <v>10</v>
      </c>
      <c r="L60" s="96" t="s">
        <v>10</v>
      </c>
      <c r="M60" s="20" t="s">
        <v>10</v>
      </c>
      <c r="N60" s="20" t="s">
        <v>10</v>
      </c>
      <c r="O60" s="20" t="s">
        <v>10</v>
      </c>
      <c r="P60" s="20" t="s">
        <v>10</v>
      </c>
      <c r="Q60" s="16">
        <f t="shared" si="3"/>
        <v>54</v>
      </c>
      <c r="R60" s="92"/>
      <c r="S60" s="92"/>
      <c r="T60" s="48" t="s">
        <v>8</v>
      </c>
      <c r="U60" s="55" t="s">
        <v>69</v>
      </c>
      <c r="V60" s="55"/>
      <c r="W60" s="93">
        <v>0.28472222222222221</v>
      </c>
      <c r="X60" s="20">
        <v>0.3125</v>
      </c>
      <c r="Y60" s="20">
        <v>0.47916666666666663</v>
      </c>
      <c r="Z60" s="20">
        <v>0.65972222222222221</v>
      </c>
      <c r="AA60" s="20">
        <v>0.69791666666666663</v>
      </c>
      <c r="AB60" s="20">
        <v>0.80902777777777779</v>
      </c>
      <c r="AC60" s="37">
        <v>0</v>
      </c>
      <c r="AD60" s="20">
        <v>0</v>
      </c>
      <c r="AE60" s="94">
        <v>0</v>
      </c>
      <c r="AF60" s="75">
        <v>0</v>
      </c>
      <c r="AG60" s="20"/>
      <c r="AH60" s="37">
        <v>0</v>
      </c>
      <c r="AI60" s="37">
        <v>0</v>
      </c>
      <c r="AJ60" s="16"/>
      <c r="AK60" s="94">
        <v>0</v>
      </c>
      <c r="AL60" s="94">
        <v>0</v>
      </c>
    </row>
    <row r="61" spans="1:38" x14ac:dyDescent="0.25">
      <c r="A61" s="30" t="s">
        <v>15</v>
      </c>
      <c r="B61" s="2"/>
      <c r="C61" s="32"/>
      <c r="D61" s="10"/>
      <c r="E61" s="5"/>
      <c r="L61" s="4" t="s">
        <v>80</v>
      </c>
      <c r="M61" s="4"/>
      <c r="N61" s="4"/>
      <c r="O61" s="4"/>
      <c r="P61" s="4"/>
      <c r="Q61" s="4"/>
      <c r="R61" s="4"/>
      <c r="S61" s="4"/>
      <c r="T61" s="4"/>
      <c r="U61" s="5"/>
      <c r="X61" s="5"/>
      <c r="Z61" s="8" t="s">
        <v>16</v>
      </c>
      <c r="AA61" s="8"/>
      <c r="AB61" s="9"/>
      <c r="AC61" s="9"/>
      <c r="AD61" s="9"/>
      <c r="AE61" s="9"/>
      <c r="AF61" s="9"/>
      <c r="AG61" s="9"/>
      <c r="AH61" s="24"/>
      <c r="AI61" s="9"/>
      <c r="AJ61" s="5"/>
      <c r="AK61" s="5"/>
      <c r="AL61" s="5"/>
    </row>
    <row r="62" spans="1:38" x14ac:dyDescent="0.25">
      <c r="A62" s="31" t="s">
        <v>71</v>
      </c>
      <c r="B62" s="10"/>
      <c r="C62" s="10"/>
      <c r="D62" s="10"/>
      <c r="E62" s="5"/>
      <c r="L62" s="5"/>
      <c r="N62" s="5"/>
      <c r="P62" s="5"/>
      <c r="Q62" s="5"/>
      <c r="R62" s="5"/>
      <c r="S62" s="5"/>
      <c r="T62" s="5"/>
      <c r="U62" s="5"/>
      <c r="X62" s="5"/>
      <c r="Z62" s="7" t="s">
        <v>70</v>
      </c>
      <c r="AA62" s="7"/>
      <c r="AB62" s="5"/>
      <c r="AH62" s="5"/>
      <c r="AI62" s="5"/>
      <c r="AJ62" s="5"/>
      <c r="AK62" s="5"/>
      <c r="AL62" s="5"/>
    </row>
    <row r="63" spans="1:38" ht="15.75" x14ac:dyDescent="0.25">
      <c r="A63" s="1" t="s">
        <v>78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N63" s="5"/>
      <c r="P63" s="5"/>
      <c r="Q63" s="5"/>
      <c r="R63" s="5"/>
      <c r="S63" s="11" t="s">
        <v>72</v>
      </c>
      <c r="T63" s="5"/>
      <c r="U63" s="5"/>
      <c r="X63" s="5"/>
      <c r="Z63" s="7" t="s">
        <v>73</v>
      </c>
      <c r="AA63" s="7"/>
      <c r="AB63" s="5"/>
      <c r="AH63" s="5"/>
      <c r="AI63" s="5"/>
      <c r="AJ63" s="5"/>
      <c r="AK63" s="5"/>
      <c r="AL63" s="5"/>
    </row>
    <row r="64" spans="1:38" ht="15.75" x14ac:dyDescent="0.25">
      <c r="A64" s="30" t="s">
        <v>17</v>
      </c>
      <c r="B64" s="2"/>
      <c r="C64" s="2"/>
      <c r="D64" s="2"/>
      <c r="E64" s="9"/>
      <c r="F64" s="9"/>
      <c r="G64" s="9"/>
      <c r="H64" s="9"/>
      <c r="I64" s="9"/>
      <c r="J64" s="9"/>
      <c r="K64" s="9"/>
      <c r="L64" s="5"/>
      <c r="N64" s="5"/>
      <c r="P64" s="5"/>
      <c r="Q64" s="5"/>
      <c r="R64" s="5"/>
      <c r="S64" s="11" t="s">
        <v>97</v>
      </c>
      <c r="T64" s="5"/>
      <c r="U64" s="5"/>
      <c r="X64" s="5"/>
      <c r="Z64" s="7" t="s">
        <v>74</v>
      </c>
      <c r="AA64" s="7"/>
      <c r="AB64" s="5"/>
      <c r="AH64" s="5"/>
      <c r="AI64" s="5"/>
      <c r="AJ64" s="5"/>
      <c r="AK64" s="5"/>
      <c r="AL64" s="5"/>
    </row>
    <row r="65" spans="1:38" x14ac:dyDescent="0.25">
      <c r="A65" s="31" t="s">
        <v>75</v>
      </c>
      <c r="B65" s="10"/>
      <c r="C65" s="10"/>
      <c r="D65" s="10"/>
      <c r="E65" s="5"/>
      <c r="L65" s="5"/>
      <c r="N65" s="5"/>
      <c r="P65" s="5"/>
      <c r="Q65" s="5"/>
      <c r="R65" s="5"/>
      <c r="S65" s="12"/>
      <c r="T65" s="5"/>
      <c r="U65" s="5"/>
      <c r="X65" s="5"/>
      <c r="Z65" s="7" t="s">
        <v>76</v>
      </c>
      <c r="AA65" s="7"/>
      <c r="AB65" s="5"/>
      <c r="AH65" s="5"/>
      <c r="AI65" s="5"/>
      <c r="AJ65" s="5"/>
      <c r="AK65" s="5"/>
      <c r="AL65" s="5"/>
    </row>
    <row r="66" spans="1:38" x14ac:dyDescent="0.25">
      <c r="A66" s="31" t="s">
        <v>77</v>
      </c>
      <c r="B66" s="10"/>
      <c r="C66" s="10"/>
      <c r="D66" s="10"/>
      <c r="E66" s="5"/>
      <c r="L66" s="5"/>
      <c r="N66" s="5"/>
      <c r="P66" s="5"/>
      <c r="Q66" s="5"/>
      <c r="R66" s="5"/>
      <c r="S66" s="5"/>
      <c r="T66" s="5"/>
      <c r="U66" s="5"/>
      <c r="X66" s="5"/>
      <c r="Z66" s="7"/>
      <c r="AA66" s="7"/>
      <c r="AB66" s="5"/>
      <c r="AH66" s="5"/>
      <c r="AI66" s="5"/>
      <c r="AJ66" s="5"/>
      <c r="AK66" s="5"/>
      <c r="AL66" s="5"/>
    </row>
  </sheetData>
  <mergeCells count="3">
    <mergeCell ref="U3:X3"/>
    <mergeCell ref="T4:T6"/>
    <mergeCell ref="S5:S6"/>
  </mergeCells>
  <pageMargins left="0.39370078740157483" right="0.98425196850393704" top="0" bottom="0.35433070866141736" header="0.31496062992125984" footer="0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Poddębice 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Tomasz Pazek</cp:lastModifiedBy>
  <cp:lastPrinted>2023-09-25T12:43:12Z</cp:lastPrinted>
  <dcterms:created xsi:type="dcterms:W3CDTF">2022-10-12T05:55:37Z</dcterms:created>
  <dcterms:modified xsi:type="dcterms:W3CDTF">2023-09-26T11:17:12Z</dcterms:modified>
</cp:coreProperties>
</file>