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995" tabRatio="901" firstSheet="7" activeTab="7"/>
  </bookViews>
  <sheets>
    <sheet name="926053" sheetId="1" state="hidden" r:id="rId1"/>
    <sheet name="926053 przez Uszczyn" sheetId="2" state="hidden" r:id="rId2"/>
    <sheet name="RADOMSKO" sheetId="3" state="hidden" r:id="rId3"/>
    <sheet name="Przedbórz 1" sheetId="4" state="hidden" r:id="rId4"/>
    <sheet name="Piotrków-Gidle" sheetId="5" state="hidden" r:id="rId5"/>
    <sheet name="25.07.2022" sheetId="6" state="hidden" r:id="rId6"/>
    <sheet name="ZYTNO." sheetId="7" state="hidden" r:id="rId7"/>
    <sheet name="ŻYTNO.." sheetId="8" r:id="rId8"/>
    <sheet name="ŻYTNO.!" sheetId="9" state="hidden" r:id="rId9"/>
    <sheet name="Arkusz1" sheetId="10" state="hidden" r:id="rId10"/>
  </sheets>
  <definedNames>
    <definedName name="_xlnm.Print_Area" localSheetId="0">'926053'!$A$1:$Q$46</definedName>
    <definedName name="_xlnm.Print_Area" localSheetId="1">'926053 przez Uszczyn'!$A$1:$Q$39</definedName>
  </definedNames>
  <calcPr fullCalcOnLoad="1"/>
</workbook>
</file>

<file path=xl/sharedStrings.xml><?xml version="1.0" encoding="utf-8"?>
<sst xmlns="http://schemas.openxmlformats.org/spreadsheetml/2006/main" count="3037" uniqueCount="443">
  <si>
    <t>Oznaczenia:</t>
  </si>
  <si>
    <t>D</t>
  </si>
  <si>
    <t>Rodzaj kursu</t>
  </si>
  <si>
    <t>S</t>
  </si>
  <si>
    <t>Zw</t>
  </si>
  <si>
    <t>Dworce i przystanki</t>
  </si>
  <si>
    <t>Rodzaje kursów:</t>
  </si>
  <si>
    <t>Uszczyn</t>
  </si>
  <si>
    <t>Korytnica</t>
  </si>
  <si>
    <t>Przygłów, Rolnicza</t>
  </si>
  <si>
    <t>Przygłów, Centrum</t>
  </si>
  <si>
    <t>Biała - OSP</t>
  </si>
  <si>
    <t>Liczba wypisów do zezwolenia: 2</t>
  </si>
  <si>
    <t>Łęczno - Stara Kuźnia</t>
  </si>
  <si>
    <t>CONNECT BUS</t>
  </si>
  <si>
    <t>SZARBSKO 8</t>
  </si>
  <si>
    <t>26-337 ALEKSANDRÓW</t>
  </si>
  <si>
    <t>LINIA:</t>
  </si>
  <si>
    <t>NUMER LINII:</t>
  </si>
  <si>
    <t>Oznaczenie kursu</t>
  </si>
  <si>
    <t>km między przyst.</t>
  </si>
  <si>
    <t>km narast.</t>
  </si>
  <si>
    <t>czas między przyst.</t>
  </si>
  <si>
    <t>Czas narast.</t>
  </si>
  <si>
    <t>Piotrków Tryb. DA/POW</t>
  </si>
  <si>
    <t>Piotrków Tryb. Al. Kopernika - Pl. Niepodległości 02</t>
  </si>
  <si>
    <t>Piotrków Tryb. Sulejowska - Wyzwolenia 02</t>
  </si>
  <si>
    <t>Piotrków Tryb., Sulejowska - Włókiennicza 02</t>
  </si>
  <si>
    <t>Piotrków Tryb., Sulejowska - Włókiennicza 01</t>
  </si>
  <si>
    <t>Pręd. Tech.</t>
  </si>
  <si>
    <t>PR</t>
  </si>
  <si>
    <t>P</t>
  </si>
  <si>
    <t>K</t>
  </si>
  <si>
    <t>Kat. drogi</t>
  </si>
  <si>
    <t>Osoba zarządzająca transportem: Damian Worek</t>
  </si>
  <si>
    <t>S - kursuje w dni nauki szkolnej</t>
  </si>
  <si>
    <t>Zw - kurs zwykły</t>
  </si>
  <si>
    <t>Piotrków Tryb., Sulejowska - Wyzwolenia 01</t>
  </si>
  <si>
    <t>Piotrków Tryb., Al. Kopernika - Pl. Niepodległości 01</t>
  </si>
  <si>
    <t>Liczba niezbędnych autobusów do obsługi: 1</t>
  </si>
  <si>
    <t>W</t>
  </si>
  <si>
    <t>Kategoria drogi: PR - teren prywatny; P - droga powiatowa; K - droga krajowa; W - droga wojewódzka</t>
  </si>
  <si>
    <t>Łęczno - Skrzyżowanie Podlubień 742/10</t>
  </si>
  <si>
    <t>Biała - Las 742/12</t>
  </si>
  <si>
    <t>Dorotów 742/14</t>
  </si>
  <si>
    <t>Bilska Wola 742/16</t>
  </si>
  <si>
    <t>Salkowszczyzna 742/18</t>
  </si>
  <si>
    <t>Kolonia Stobnica 742/20</t>
  </si>
  <si>
    <t>Stobnica 742/22</t>
  </si>
  <si>
    <t>Paskrzyn 742/24</t>
  </si>
  <si>
    <t>Wielkopole 742/26</t>
  </si>
  <si>
    <t>Nowinki 742/28</t>
  </si>
  <si>
    <t>Ręczno n/ż 742/30</t>
  </si>
  <si>
    <t>Ręczno - LZS n/ż 742/27</t>
  </si>
  <si>
    <t>Nowinki 742/25</t>
  </si>
  <si>
    <t>Wielkopole 742/23</t>
  </si>
  <si>
    <t>Paskrzyn 742/21</t>
  </si>
  <si>
    <t>Stobnica 742/19</t>
  </si>
  <si>
    <t>Kolonia Stobnica 742/17</t>
  </si>
  <si>
    <t>Salkowszczyzna 742/15</t>
  </si>
  <si>
    <t>Bilska Wola 742/13</t>
  </si>
  <si>
    <t>Dorotów 742/11</t>
  </si>
  <si>
    <t>Biała - Las 742/09</t>
  </si>
  <si>
    <t>Łęczno - Skrzyżowanie Podlubień 742/07</t>
  </si>
  <si>
    <t>Włodzimierzów 742/04</t>
  </si>
  <si>
    <t>Przygłów 742/02</t>
  </si>
  <si>
    <t>Włodzimierzów - Las 742/06</t>
  </si>
  <si>
    <t>Łęczno - skrzyżowanie Sulejów 742/08</t>
  </si>
  <si>
    <t>Łęczno - skrzyżowanie Sulejów 742/05</t>
  </si>
  <si>
    <t>Włodzimierzów - Las 742/03</t>
  </si>
  <si>
    <t>Włodzimierzów 742/01</t>
  </si>
  <si>
    <t>Ręczno - szkoła 742/32</t>
  </si>
  <si>
    <t>Kolonia Ręczno 742/34</t>
  </si>
  <si>
    <t>Kolonia Ręczno nr 61</t>
  </si>
  <si>
    <t>Majkowice nr 40</t>
  </si>
  <si>
    <t>Będzyn</t>
  </si>
  <si>
    <t>Zbyłowice</t>
  </si>
  <si>
    <t>Dąbrowa 742/38</t>
  </si>
  <si>
    <t>Dęba 742/42</t>
  </si>
  <si>
    <t>Kolonia Ręczno 742/29</t>
  </si>
  <si>
    <t>Ręczno 742/41</t>
  </si>
  <si>
    <t>G</t>
  </si>
  <si>
    <t>Piotrków Trybunalski - Włodzimierzów - Kurnędz</t>
  </si>
  <si>
    <t>Krzewiny - nr 18 OSP</t>
  </si>
  <si>
    <t>Biała nr 92</t>
  </si>
  <si>
    <t>Biała nr 28</t>
  </si>
  <si>
    <t>Biała nr 1</t>
  </si>
  <si>
    <t>Biała - Komorniki nr 111</t>
  </si>
  <si>
    <t>Kurnędz - YMCA</t>
  </si>
  <si>
    <t>DAMIAN WOREK</t>
  </si>
  <si>
    <t>D - kursuje od poniedziałku do piątku oprócz świąt</t>
  </si>
  <si>
    <t>Piotrków Trybunalski - Witów - Kurnędz</t>
  </si>
  <si>
    <t xml:space="preserve"> </t>
  </si>
  <si>
    <t>Numer brygady</t>
  </si>
  <si>
    <t>km</t>
  </si>
  <si>
    <t>suma</t>
  </si>
  <si>
    <t>ę</t>
  </si>
  <si>
    <t>Piotrków Tryb., Al. 3 Maja - Al. Kopernika 02</t>
  </si>
  <si>
    <t>Piotrków Tryb., Żeromskiego - Krakowskie Przedmieście 02</t>
  </si>
  <si>
    <t>Piotrków Tryb., Zalesicka - Krótka 02</t>
  </si>
  <si>
    <t>Piotrków Tryb., Zalesicka - Zamiejska 02</t>
  </si>
  <si>
    <t>Piotrków Tryb., Zalesicka - Anny 02</t>
  </si>
  <si>
    <t>Piotrków Tryb., Zalesicka - Podhalańska 02</t>
  </si>
  <si>
    <t>Piotrków Tryb., Zalesicka - Kujawska 02</t>
  </si>
  <si>
    <t>Witów - Krzyżówka</t>
  </si>
  <si>
    <t>Witów Kolonia - Sklep</t>
  </si>
  <si>
    <t>Kałek nr 17</t>
  </si>
  <si>
    <t>Kałek - OSP</t>
  </si>
  <si>
    <t>Kałek - przy drodze powiatowej</t>
  </si>
  <si>
    <t>Kategoria drogi: PR - teren prywatny; P - droga powiatowa; K - droga krajowa; W - droga wojewódzka; G - droga gminna</t>
  </si>
  <si>
    <t>Sulejów, Rycerska 01</t>
  </si>
  <si>
    <t xml:space="preserve"> 6:55</t>
  </si>
  <si>
    <t>Sulejów, Wschodnia 01</t>
  </si>
  <si>
    <t xml:space="preserve"> 6:57</t>
  </si>
  <si>
    <t>Sulejów, Dworcowa 01</t>
  </si>
  <si>
    <t xml:space="preserve"> 6:58</t>
  </si>
  <si>
    <t>Sulejów, Piotrkowska - Przychodnia 01</t>
  </si>
  <si>
    <t xml:space="preserve"> 6:59</t>
  </si>
  <si>
    <t>Sulejów, Piotrkowska - DK 01</t>
  </si>
  <si>
    <t xml:space="preserve"> 7:01</t>
  </si>
  <si>
    <t>Sulejów, Piotrkowska - Psarskiego 01</t>
  </si>
  <si>
    <t xml:space="preserve"> 7:03</t>
  </si>
  <si>
    <t>Włodzimierzów, Polanka 01</t>
  </si>
  <si>
    <t xml:space="preserve"> 7:05</t>
  </si>
  <si>
    <t>Przygłów, Las 01</t>
  </si>
  <si>
    <t xml:space="preserve"> 7:07</t>
  </si>
  <si>
    <t>Przygłów, Centrum 01</t>
  </si>
  <si>
    <t xml:space="preserve"> 7:09</t>
  </si>
  <si>
    <t>Kałek - przy drodze powiatowej 01</t>
  </si>
  <si>
    <t xml:space="preserve"> 7:12</t>
  </si>
  <si>
    <t>Kałek - OSP 01</t>
  </si>
  <si>
    <t xml:space="preserve"> 7:14</t>
  </si>
  <si>
    <t>Kałek nr 17 01</t>
  </si>
  <si>
    <t xml:space="preserve"> 7:15</t>
  </si>
  <si>
    <t>Witów Kolonia - Kościół 01</t>
  </si>
  <si>
    <t xml:space="preserve"> 7:18</t>
  </si>
  <si>
    <t>Witów nr 3 01</t>
  </si>
  <si>
    <t xml:space="preserve"> 7:20</t>
  </si>
  <si>
    <t>Zalesice - Szkoła 01</t>
  </si>
  <si>
    <t xml:space="preserve"> 7:23</t>
  </si>
  <si>
    <t>Piotrków Trybunalski, Zalesicka - Kujawska 01</t>
  </si>
  <si>
    <t>0.293/0.163</t>
  </si>
  <si>
    <t xml:space="preserve"> 7:24</t>
  </si>
  <si>
    <t>Piotrków Trybunalski, Zalesicka - Podhalańska 01</t>
  </si>
  <si>
    <t xml:space="preserve"> 7:26</t>
  </si>
  <si>
    <t>Piotrków Trybunalski, Zalesicka - Anny 01</t>
  </si>
  <si>
    <t xml:space="preserve"> 7:27</t>
  </si>
  <si>
    <t>Piotrków Trybunalski, Zalesicka - Zamiejska 01</t>
  </si>
  <si>
    <t xml:space="preserve"> 7:29</t>
  </si>
  <si>
    <t>Piotrków Trybunalski, Zalesicka - Krótka 01</t>
  </si>
  <si>
    <t xml:space="preserve"> 7:30</t>
  </si>
  <si>
    <t>Piotrków Trybunalski, Przedborska - Śląska 01</t>
  </si>
  <si>
    <t xml:space="preserve"> 7:31</t>
  </si>
  <si>
    <t>Piotrków Trybunalski, Żeromskiego - Reymonta 01</t>
  </si>
  <si>
    <t xml:space="preserve"> 7:32</t>
  </si>
  <si>
    <t>Piotrków Trybunalski, Al. 3 Maja - Al. Kopernika 01</t>
  </si>
  <si>
    <t xml:space="preserve"> 7:33</t>
  </si>
  <si>
    <t>Piotrków Trybunalski, Dworzec Autobusowy 02</t>
  </si>
  <si>
    <t xml:space="preserve"> 7:35</t>
  </si>
  <si>
    <t>Witów Kolonia - Kościół</t>
  </si>
  <si>
    <t>Witów nr 3</t>
  </si>
  <si>
    <t>Piotrków Tryb., Zalesicka - Kujawska 01</t>
  </si>
  <si>
    <t>Piotrków Tryb., Zalesicka - Podhalańska 01</t>
  </si>
  <si>
    <t>Piotrków Tryb., Zalesicka - Anny 01</t>
  </si>
  <si>
    <t>Piotrków Tryb., Zalesicka - Zamiejska 01</t>
  </si>
  <si>
    <t>Piotrków Tryb., Zalesicka - Krótka 01</t>
  </si>
  <si>
    <t>Piotrków Tryb., Przedborska - Śląska 01</t>
  </si>
  <si>
    <t>Piotrków Tryb., Żeromskiego - Reymonta 01</t>
  </si>
  <si>
    <t>Piotrków Tryb., Al. 3 Maja - Al. Kopernika 01</t>
  </si>
  <si>
    <t>Liczba wypisów do zezwolenia: 5</t>
  </si>
  <si>
    <t>v</t>
  </si>
  <si>
    <r>
      <t>v</t>
    </r>
    <r>
      <rPr>
        <sz val="7.5"/>
        <rFont val="Calibri"/>
        <family val="2"/>
      </rPr>
      <t xml:space="preserve"> - Nie kursuje: 1 i 6 stycznia, I i II dnia Wielkanocy, 1 i 3 maja, w Boże Ciało, 15 sierpnia, 1 i 11 listopada oraz w okresie 24-26 i 31 grudnia</t>
    </r>
  </si>
  <si>
    <t>Bąkowa Góra nr 34 742/40</t>
  </si>
  <si>
    <t>Majstry  742/44</t>
  </si>
  <si>
    <t>Wola Przedborska   742/46</t>
  </si>
  <si>
    <t>Przedbórz Krakowska DH   742/48</t>
  </si>
  <si>
    <t>Dąbrowa 742/35</t>
  </si>
  <si>
    <t>Piotrków Trybunalski  - Ręczno - Przedbórz</t>
  </si>
  <si>
    <t>Wola Przedborska 742</t>
  </si>
  <si>
    <t>Majstry  742</t>
  </si>
  <si>
    <t>Dęba 742</t>
  </si>
  <si>
    <t>Bąkowa Góra nr 34 742</t>
  </si>
  <si>
    <t>PAT</t>
  </si>
  <si>
    <t>CZER</t>
  </si>
  <si>
    <t>CISEK</t>
  </si>
  <si>
    <t>E</t>
  </si>
  <si>
    <t>E - kursuje od poniedziałku do soboty oprócz świąt</t>
  </si>
  <si>
    <r>
      <t xml:space="preserve">Liczba autobusów niezbednych do codziennej realizacji przewozów : </t>
    </r>
    <r>
      <rPr>
        <b/>
        <sz val="7.5"/>
        <rFont val="Tahoma"/>
        <family val="2"/>
      </rPr>
      <t>2</t>
    </r>
  </si>
  <si>
    <t>Piotrków Trybunalski  - Rozprza - Radomsko</t>
  </si>
  <si>
    <t>Kategoria drogi: PR - teren prywatny; P - droga powiatowa; K - droga krajowa; W - droga wojewódzka; K- droga Krajowa</t>
  </si>
  <si>
    <t>V</t>
  </si>
  <si>
    <t>Oiotrków Trybunalski,Dworzec Autobusowy/POW</t>
  </si>
  <si>
    <t>WEW</t>
  </si>
  <si>
    <t>Piotrków Tryb. Al. Kopernika - Pl. Niepodległości 01</t>
  </si>
  <si>
    <t>Koło - nr 103</t>
  </si>
  <si>
    <t>Koło - nr 56</t>
  </si>
  <si>
    <t>Piotrków Trybunalski, Plac Litewski 02</t>
  </si>
  <si>
    <t>Piotrków Trybunalski, Wierzejska Strzelnica 02</t>
  </si>
  <si>
    <t>Piotrków Trybunalski, Plac Litewski 01</t>
  </si>
  <si>
    <t>Piotrków Trybunalski, Wierzejska Strzelnica 01</t>
  </si>
  <si>
    <t>Przygłów Centrum</t>
  </si>
  <si>
    <r>
      <t>v</t>
    </r>
    <r>
      <rPr>
        <sz val="9"/>
        <rFont val="Calibri"/>
        <family val="2"/>
      </rPr>
      <t xml:space="preserve"> - Nie kursuje: 1 i 6 stycznia, I i II dnia Wielkanocy, 1 i 3 maja, w Boże Ciało, 15 sierpnia, 1 i 11 listopada oraz w okresie 24-26 i 31 grudnia</t>
    </r>
  </si>
  <si>
    <r>
      <t xml:space="preserve">Liczba autobusów niezbednych do codziennej realizacji przewozów : </t>
    </r>
    <r>
      <rPr>
        <b/>
        <sz val="9"/>
        <rFont val="Tahoma"/>
        <family val="2"/>
      </rPr>
      <t>2</t>
    </r>
  </si>
  <si>
    <t>Piotrków Trybunalski,Dworzec Autobusowy/POW</t>
  </si>
  <si>
    <t>Nowa Wieś-skrzyzowanie</t>
  </si>
  <si>
    <t>g</t>
  </si>
  <si>
    <t>Włodzimierzów Las 742/06</t>
  </si>
  <si>
    <t>Łęczno-Skrzyzowanie Sulejów 742/08</t>
  </si>
  <si>
    <t>Łęczno-Skrzyzowanie Podlubień 742/10</t>
  </si>
  <si>
    <t>Lubień 103</t>
  </si>
  <si>
    <t xml:space="preserve">Kolonia Tomawa - Skrzyzowanie </t>
  </si>
  <si>
    <t>Tomawa nr 21</t>
  </si>
  <si>
    <t>Dorszyn</t>
  </si>
  <si>
    <t>Reducz</t>
  </si>
  <si>
    <t>Felicja</t>
  </si>
  <si>
    <t>Łęki Szlacheckie nr 15</t>
  </si>
  <si>
    <t>Górale</t>
  </si>
  <si>
    <t>Dobreniczki Skrzyzowanie</t>
  </si>
  <si>
    <t>Dobrenice</t>
  </si>
  <si>
    <t>Kalinki</t>
  </si>
  <si>
    <t>Korytno</t>
  </si>
  <si>
    <t>Tarki</t>
  </si>
  <si>
    <t>Przedbórz Krakowska DH</t>
  </si>
  <si>
    <t>Przedbórz Częstochowska 3920/02</t>
  </si>
  <si>
    <t>Szreniawa 3920/04</t>
  </si>
  <si>
    <t>Kawęczyn  3920/06</t>
  </si>
  <si>
    <t>Trzebice 3920/10</t>
  </si>
  <si>
    <t>Kruszyna 3920/12</t>
  </si>
  <si>
    <t>Mała Wieś     3923/08</t>
  </si>
  <si>
    <t>Katarzynów   3923/14</t>
  </si>
  <si>
    <t>Karsy   3923/16</t>
  </si>
  <si>
    <t>Celina -Leśniczówka Sowinek   3934/32</t>
  </si>
  <si>
    <t>Nowy Widok    3934/34</t>
  </si>
  <si>
    <t>Niedoślepin Kościół    3934/40</t>
  </si>
  <si>
    <t>Kruszyna  3920/11</t>
  </si>
  <si>
    <t>Trzebce  3920/09</t>
  </si>
  <si>
    <t>Sokola Góra  3920/07</t>
  </si>
  <si>
    <t>Kawęczyn   3920/05</t>
  </si>
  <si>
    <t>Szreniawa 3920/03</t>
  </si>
  <si>
    <t>Dobrenice nr 14</t>
  </si>
  <si>
    <t>Olszyny</t>
  </si>
  <si>
    <t>Witłów Kolonia - Kościół</t>
  </si>
  <si>
    <t>Piotrków Trybunalski, Zalesicka-Kujawska 01</t>
  </si>
  <si>
    <t>Piotrków Trybunalski, Zalesicka-Kujawska 02</t>
  </si>
  <si>
    <t>Piotrków Trybunalski, Zalesicka - Krótka 02</t>
  </si>
  <si>
    <t>Piotrków Trybunalski, Al.. Kopernika - PL Niepodległości 01</t>
  </si>
  <si>
    <t xml:space="preserve">Witów - Krzyżówka </t>
  </si>
  <si>
    <t>Przedbórz/Częstochowska  3920/01</t>
  </si>
  <si>
    <t>Sokola Góra 3920/08</t>
  </si>
  <si>
    <t>Niedoślepin Kościół    3934/39</t>
  </si>
  <si>
    <t>Nowy Widok    3934/33</t>
  </si>
  <si>
    <t>Celina -Leśniczówka Sowinek   3934/31</t>
  </si>
  <si>
    <t>Kobiele Wlk/Szkolna/Przedszkole   3934/27</t>
  </si>
  <si>
    <t>Karsy   3923/15</t>
  </si>
  <si>
    <t>Katarzynów   3923/13</t>
  </si>
  <si>
    <t>Mała Wieś     3923/07</t>
  </si>
  <si>
    <t>LINIA UZYTECZNOŚCI PUBLICZNEJ</t>
  </si>
  <si>
    <t>E - Kursuje od poniedziałku do soboty oprócz świąt</t>
  </si>
  <si>
    <t>Odległości między przyst.</t>
  </si>
  <si>
    <t>Łęczno-Skrzyżowanie Sulejów 742/08</t>
  </si>
  <si>
    <t>Łęczno-Skrzyżowanie Podlubień 742/10</t>
  </si>
  <si>
    <t xml:space="preserve">Kolonia Bilska Wola - Nr 23 </t>
  </si>
  <si>
    <t>Lubień (pos. 103)  26s w</t>
  </si>
  <si>
    <t xml:space="preserve">Łeki Szlacheckie - nr 15 </t>
  </si>
  <si>
    <t xml:space="preserve">Górale </t>
  </si>
  <si>
    <t>Dobreniczki skrzyżowanie</t>
  </si>
  <si>
    <t>Przedbórz Krakowska DH    742/18</t>
  </si>
  <si>
    <t xml:space="preserve">Korytno nr przyst. 1 </t>
  </si>
  <si>
    <t>Trzebce 3920/10</t>
  </si>
  <si>
    <t xml:space="preserve">Wielgomłyny Rynek </t>
  </si>
  <si>
    <t>Niedoślepin pos. 7   3934/41</t>
  </si>
  <si>
    <t>Niedoślepin pos. 67    3934/37</t>
  </si>
  <si>
    <t>Rędziny pos /78    3923/09</t>
  </si>
  <si>
    <t>Wielgomłyny/Rynek 3918/14</t>
  </si>
  <si>
    <t>Rędziny pos. 78    3923/10</t>
  </si>
  <si>
    <t>Rędziny/skrzyżowanie   3923/12</t>
  </si>
  <si>
    <t>Wola Różkowa/skrzyżowanie   3934/36</t>
  </si>
  <si>
    <t>Niedoślepin pos. 67    3934/38</t>
  </si>
  <si>
    <t>Niedoslepin pos. 6   3934/42</t>
  </si>
  <si>
    <t>Przedbórz Krakowska DH  742/48</t>
  </si>
  <si>
    <t xml:space="preserve">Korytno  nr p. 1 </t>
  </si>
  <si>
    <t>Bilska Wola 742/35</t>
  </si>
  <si>
    <t>Dorotów 742/37</t>
  </si>
  <si>
    <t>Biała Las  742/39</t>
  </si>
  <si>
    <t>Włodzimierzów Las 742/45</t>
  </si>
  <si>
    <t>Włodzimierzów 742/47</t>
  </si>
  <si>
    <t xml:space="preserve">Witów/Krzyżówka </t>
  </si>
  <si>
    <t>Kobiele Wlk/Szkolna pos. 1  3934/28</t>
  </si>
  <si>
    <t>Kobiele Wlk/Turystyczna pos. 18    3934/30</t>
  </si>
  <si>
    <t>Piotrków Trybunalski, Al. Kopernika - PL Niepodległości 02</t>
  </si>
  <si>
    <t>lp.</t>
  </si>
  <si>
    <t>Zalesice -Szkoła</t>
  </si>
  <si>
    <t>Żytno Centrum/Rynek 785/ 06</t>
  </si>
  <si>
    <t>Żytno - Przedbórz - Piotrków Trybunalski</t>
  </si>
  <si>
    <t>Żytno Centrum/Rynek 785/06</t>
  </si>
  <si>
    <t>Liczba autobusów niezbednych do codziennej realizacji przewozów : 3</t>
  </si>
  <si>
    <t>Kategoria drogi: WEW-droga wewnetrzna ; P - droga powiatowa; g - droga gminna ; W - droga wojewódzka; K- droga Krajowa</t>
  </si>
  <si>
    <r>
      <rPr>
        <sz val="9"/>
        <rFont val="Calibri"/>
        <family val="2"/>
      </rPr>
      <t>V</t>
    </r>
    <r>
      <rPr>
        <sz val="9"/>
        <rFont val="Calibri"/>
        <family val="2"/>
      </rPr>
      <t xml:space="preserve"> - Nie kursuje: 1 i 6 stycznia, I i II dnia Wielkanocy, 1 i 3 maja, w Boże Ciało, 15 sierpnia, 1 i 11 listopada oraz w okresie 24-26 i 31 grudnia</t>
    </r>
  </si>
  <si>
    <t>Wola Różkowa/ skrzyżowanie   3934/35</t>
  </si>
  <si>
    <t>Kobiele Wlk/Turystyczna pos. 19    3934/29</t>
  </si>
  <si>
    <t>Rędziny/ skrzyżowanie   3923/11</t>
  </si>
  <si>
    <t>Łęczno- Skrzyżowanie Podlubień 742/41</t>
  </si>
  <si>
    <t>Łęczno-Skrzyżowanie Sulejów 742/43</t>
  </si>
  <si>
    <t>Dobreniczki-skrzyżowanie</t>
  </si>
  <si>
    <t>Lubień pos. 103 26s w</t>
  </si>
  <si>
    <t xml:space="preserve">Kalinki  </t>
  </si>
  <si>
    <t xml:space="preserve">Kalinki   </t>
  </si>
  <si>
    <t>Tomawa  Nr 21</t>
  </si>
  <si>
    <t xml:space="preserve">Kolonia Tomawa-Skrzyżowanie </t>
  </si>
  <si>
    <t>ZYTNO</t>
  </si>
  <si>
    <t>góry mokre</t>
  </si>
  <si>
    <t>dąbrówka</t>
  </si>
  <si>
    <t>STEPIEŃ</t>
  </si>
  <si>
    <t>KURS NR 1</t>
  </si>
  <si>
    <t>KURS NR 2</t>
  </si>
  <si>
    <t>KURS NR 3</t>
  </si>
  <si>
    <t>KURS NR 4</t>
  </si>
  <si>
    <t>KURS NR 5</t>
  </si>
  <si>
    <t>KURS NR 6</t>
  </si>
  <si>
    <t>KURS NR 7</t>
  </si>
  <si>
    <t>KURS NR 8</t>
  </si>
  <si>
    <t>KURS NR 9</t>
  </si>
  <si>
    <t>KURS NR 10</t>
  </si>
  <si>
    <t>WIKTOR</t>
  </si>
  <si>
    <t>ZARZYCKI</t>
  </si>
  <si>
    <t xml:space="preserve">ZARZYCKI </t>
  </si>
  <si>
    <t>CZERKIES</t>
  </si>
  <si>
    <t>Liczba autobusów niezbednych do codziennej realizacji przewozów : 5</t>
  </si>
  <si>
    <t>OBARZANEK</t>
  </si>
  <si>
    <t>W - 742</t>
  </si>
  <si>
    <t>W-785</t>
  </si>
  <si>
    <t>Powiatowe Centrum Przesiadkowe w Piotrkowie Trybunalskim (ul POW 12)</t>
  </si>
  <si>
    <t>Piotrków Trybunalski, Powiatowe Centrum Przesiadkowe (ul. POW 12)</t>
  </si>
  <si>
    <t>926293 Żytno - Przedbórz - Piotrków Trybunalski</t>
  </si>
  <si>
    <t>Nr przystanku</t>
  </si>
  <si>
    <t>Nr drogi</t>
  </si>
  <si>
    <t>kurs nr 1</t>
  </si>
  <si>
    <t>kurs nr 2</t>
  </si>
  <si>
    <t>kurs nr 3</t>
  </si>
  <si>
    <t>kurs nr 4</t>
  </si>
  <si>
    <t>kurs nr 5</t>
  </si>
  <si>
    <t>kurs nr 6</t>
  </si>
  <si>
    <t>Kurs nr 7</t>
  </si>
  <si>
    <t>Kurs nr 9</t>
  </si>
  <si>
    <t>Kurs nr 10</t>
  </si>
  <si>
    <t>Kurs nr 11</t>
  </si>
  <si>
    <t>Kurs nr 12</t>
  </si>
  <si>
    <t>Kurs nr 13</t>
  </si>
  <si>
    <t>02</t>
  </si>
  <si>
    <t>26s w</t>
  </si>
  <si>
    <t>3923E</t>
  </si>
  <si>
    <t>3934E</t>
  </si>
  <si>
    <t>3918E</t>
  </si>
  <si>
    <t>3920E</t>
  </si>
  <si>
    <t>110207E</t>
  </si>
  <si>
    <t>110305E</t>
  </si>
  <si>
    <t>3926E</t>
  </si>
  <si>
    <t>1520E</t>
  </si>
  <si>
    <t>110413E</t>
  </si>
  <si>
    <t>1523E</t>
  </si>
  <si>
    <t>1560E</t>
  </si>
  <si>
    <t xml:space="preserve">W </t>
  </si>
  <si>
    <t>-</t>
  </si>
  <si>
    <t>04</t>
  </si>
  <si>
    <t>06</t>
  </si>
  <si>
    <t>08</t>
  </si>
  <si>
    <t>09</t>
  </si>
  <si>
    <t>07</t>
  </si>
  <si>
    <t>Piotrków Trybunalski, Al. Kopernika - PL Niepodległości</t>
  </si>
  <si>
    <t xml:space="preserve">Piotrków Trybunalski, Zalesicka - Krótka </t>
  </si>
  <si>
    <t xml:space="preserve">Piotrków Trybunalski, Zalesicka-Kujawska </t>
  </si>
  <si>
    <t xml:space="preserve">Przygłów </t>
  </si>
  <si>
    <t>Włodzimierzów</t>
  </si>
  <si>
    <t xml:space="preserve">Włodzimierzów Las </t>
  </si>
  <si>
    <t xml:space="preserve">Łęczno-Skrzyżowanie Sulejów </t>
  </si>
  <si>
    <t xml:space="preserve">Łęczno-Skrzyżowanie Podlubień </t>
  </si>
  <si>
    <t xml:space="preserve">Biała - Las </t>
  </si>
  <si>
    <t xml:space="preserve">Dorotów </t>
  </si>
  <si>
    <t xml:space="preserve">Bilska Wola </t>
  </si>
  <si>
    <t xml:space="preserve">Lubień (pos. 103) </t>
  </si>
  <si>
    <t xml:space="preserve">Przedbórz Krakowska DH </t>
  </si>
  <si>
    <t xml:space="preserve">Przedbórz Częstochowska </t>
  </si>
  <si>
    <t>Szreniawa</t>
  </si>
  <si>
    <t xml:space="preserve">Kawęczyn  </t>
  </si>
  <si>
    <t xml:space="preserve">Sokola Góra </t>
  </si>
  <si>
    <t xml:space="preserve">Trzebce </t>
  </si>
  <si>
    <t xml:space="preserve">Kruszyna </t>
  </si>
  <si>
    <t xml:space="preserve">Niedoślepin pos. 7 </t>
  </si>
  <si>
    <t xml:space="preserve">Niedoślepin Kościół    </t>
  </si>
  <si>
    <t xml:space="preserve">Niedoślepin pos. 67   </t>
  </si>
  <si>
    <t xml:space="preserve">Wola Różkowa/ skrzyżowanie  </t>
  </si>
  <si>
    <t xml:space="preserve">Nowy Widok    </t>
  </si>
  <si>
    <t xml:space="preserve">Celina -Leśniczówka Sowinek  </t>
  </si>
  <si>
    <t xml:space="preserve">Kobiele Wlk/Turystyczna pos. 19    </t>
  </si>
  <si>
    <t xml:space="preserve">Kobiele Wlk/Szkolna/Przedszkole  </t>
  </si>
  <si>
    <t xml:space="preserve">Karsy </t>
  </si>
  <si>
    <t xml:space="preserve">Katarzynów  </t>
  </si>
  <si>
    <t xml:space="preserve">Rędziny/ skrzyżowanie  </t>
  </si>
  <si>
    <t xml:space="preserve">Rędziny pos /78  </t>
  </si>
  <si>
    <t xml:space="preserve">Mała Wieś     </t>
  </si>
  <si>
    <t xml:space="preserve">Żytno Centrum/Rynek </t>
  </si>
  <si>
    <t>05</t>
  </si>
  <si>
    <t>03</t>
  </si>
  <si>
    <t>01</t>
  </si>
  <si>
    <t xml:space="preserve">Mała Wieś    </t>
  </si>
  <si>
    <t xml:space="preserve">Rędziny pos. 78    </t>
  </si>
  <si>
    <t xml:space="preserve">Rędziny/skrzyżowanie  </t>
  </si>
  <si>
    <t xml:space="preserve">Katarzynów   </t>
  </si>
  <si>
    <t xml:space="preserve">Karsy   </t>
  </si>
  <si>
    <t xml:space="preserve">Kobiele Wlk/Szkolna pos. 1  </t>
  </si>
  <si>
    <t xml:space="preserve">Kobiele Wlk/Turystyczna pos. 18   </t>
  </si>
  <si>
    <t xml:space="preserve">Celina -Leśniczówka Sowinek   </t>
  </si>
  <si>
    <t xml:space="preserve">Wola Różkowa/skrzyżowanie   </t>
  </si>
  <si>
    <t xml:space="preserve">Niedoślepin pos. 67    </t>
  </si>
  <si>
    <t xml:space="preserve">Niedoslepin pos. 6 </t>
  </si>
  <si>
    <t>Wielgomłyny/Rynek</t>
  </si>
  <si>
    <t xml:space="preserve">Kruszyna  </t>
  </si>
  <si>
    <t xml:space="preserve">Trzebce  </t>
  </si>
  <si>
    <t xml:space="preserve">Kawęczyn   </t>
  </si>
  <si>
    <t xml:space="preserve">Przedbórz/Częstochowska  </t>
  </si>
  <si>
    <t>Bilska Wola</t>
  </si>
  <si>
    <t xml:space="preserve">Biała Las </t>
  </si>
  <si>
    <t>Łęczno- Skrzyżowanie Podlubień</t>
  </si>
  <si>
    <t>Włodzimierzów Las</t>
  </si>
  <si>
    <t>Piotrków Trybunalski, Zalesicka-Kujawska</t>
  </si>
  <si>
    <t xml:space="preserve">Piotrków Trybunalski, Al.. Kopernika - PL Niepodległości </t>
  </si>
  <si>
    <t>CONNECT BUS Damian Worek</t>
  </si>
  <si>
    <t>LINIE O CHARAKTERZE UZYTECZNOŚCI PUBLICZNEJ</t>
  </si>
  <si>
    <t>ŻYTNO-PRZEDBÓRZ-PIOTRKÓW TRYBUNALSKI</t>
  </si>
  <si>
    <t>LINIA NR 926293</t>
  </si>
  <si>
    <t>kurs nr 7</t>
  </si>
  <si>
    <t>kurs nr 8</t>
  </si>
  <si>
    <t>Kurs nr 14</t>
  </si>
  <si>
    <t>Kurs nr 15</t>
  </si>
  <si>
    <t>Kurs nr 16</t>
  </si>
  <si>
    <t>Kurs nr 8</t>
  </si>
  <si>
    <t>Liczba autobusów niezbednych do codziennej realizacji przewozów : 4</t>
  </si>
  <si>
    <t xml:space="preserve">Niedośpielin Kościół    </t>
  </si>
  <si>
    <t xml:space="preserve">Niedośpielin pos. 67   </t>
  </si>
  <si>
    <t xml:space="preserve">Niedośpielin pos. 7 </t>
  </si>
  <si>
    <t xml:space="preserve">Niedośpielin pos. 67    </t>
  </si>
  <si>
    <t xml:space="preserve">Niedośpielin pos. 6 </t>
  </si>
  <si>
    <t>Lubień (pos. 103) 26 sw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</si>
</sst>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[$-F400]h:mm:ss\ AM/PM"/>
    <numFmt numFmtId="168" formatCode="h:mm;@"/>
    <numFmt numFmtId="169" formatCode="[$-415]d\ mmmm\ yyyy"/>
    <numFmt numFmtId="170" formatCode="0.0"/>
    <numFmt numFmtId="171" formatCode="#,##0.0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56">
    <font>
      <sz val="10"/>
      <name val="Arial"/>
      <family val="0"/>
    </font>
    <font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sz val="7.5"/>
      <name val="Tahoma"/>
      <family val="2"/>
    </font>
    <font>
      <b/>
      <sz val="7.5"/>
      <name val="Tahoma"/>
      <family val="2"/>
    </font>
    <font>
      <sz val="7.5"/>
      <name val="Arial"/>
      <family val="2"/>
    </font>
    <font>
      <sz val="7.5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7.5"/>
      <name val="Times New Roman"/>
      <family val="1"/>
    </font>
    <font>
      <sz val="8"/>
      <name val="Arial"/>
      <family val="2"/>
    </font>
    <font>
      <sz val="9"/>
      <name val="Calibri"/>
      <family val="2"/>
    </font>
    <font>
      <b/>
      <sz val="6"/>
      <name val="Tahoma"/>
      <family val="2"/>
    </font>
    <font>
      <sz val="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.5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20" fontId="1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70" fontId="4" fillId="0" borderId="0" xfId="0" applyNumberFormat="1" applyFont="1" applyBorder="1" applyAlignment="1">
      <alignment horizontal="center"/>
    </xf>
    <xf numFmtId="170" fontId="4" fillId="0" borderId="0" xfId="0" applyNumberFormat="1" applyFont="1" applyBorder="1" applyAlignment="1">
      <alignment horizontal="center" vertical="center"/>
    </xf>
    <xf numFmtId="170" fontId="4" fillId="0" borderId="0" xfId="0" applyNumberFormat="1" applyFont="1" applyBorder="1" applyAlignment="1" quotePrefix="1">
      <alignment horizontal="center"/>
    </xf>
    <xf numFmtId="168" fontId="4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70" fontId="4" fillId="0" borderId="13" xfId="0" applyNumberFormat="1" applyFont="1" applyBorder="1" applyAlignment="1">
      <alignment horizontal="center"/>
    </xf>
    <xf numFmtId="170" fontId="4" fillId="0" borderId="14" xfId="0" applyNumberFormat="1" applyFont="1" applyBorder="1" applyAlignment="1">
      <alignment horizontal="center"/>
    </xf>
    <xf numFmtId="170" fontId="1" fillId="0" borderId="15" xfId="0" applyNumberFormat="1" applyFont="1" applyBorder="1" applyAlignment="1">
      <alignment horizontal="center" vertical="center"/>
    </xf>
    <xf numFmtId="170" fontId="1" fillId="0" borderId="16" xfId="0" applyNumberFormat="1" applyFont="1" applyBorder="1" applyAlignment="1" quotePrefix="1">
      <alignment horizontal="center"/>
    </xf>
    <xf numFmtId="170" fontId="4" fillId="0" borderId="15" xfId="0" applyNumberFormat="1" applyFont="1" applyBorder="1" applyAlignment="1">
      <alignment horizontal="center" vertical="center"/>
    </xf>
    <xf numFmtId="170" fontId="4" fillId="0" borderId="16" xfId="0" applyNumberFormat="1" applyFont="1" applyBorder="1" applyAlignment="1" quotePrefix="1">
      <alignment horizontal="center"/>
    </xf>
    <xf numFmtId="170" fontId="4" fillId="0" borderId="17" xfId="0" applyNumberFormat="1" applyFont="1" applyBorder="1" applyAlignment="1">
      <alignment horizontal="center" vertical="center"/>
    </xf>
    <xf numFmtId="170" fontId="4" fillId="0" borderId="18" xfId="0" applyNumberFormat="1" applyFont="1" applyBorder="1" applyAlignment="1" quotePrefix="1">
      <alignment horizontal="center"/>
    </xf>
    <xf numFmtId="168" fontId="1" fillId="0" borderId="15" xfId="0" applyNumberFormat="1" applyFont="1" applyBorder="1" applyAlignment="1">
      <alignment horizontal="center"/>
    </xf>
    <xf numFmtId="168" fontId="1" fillId="0" borderId="16" xfId="0" applyNumberFormat="1" applyFont="1" applyBorder="1" applyAlignment="1">
      <alignment horizontal="center"/>
    </xf>
    <xf numFmtId="168" fontId="4" fillId="0" borderId="15" xfId="0" applyNumberFormat="1" applyFont="1" applyBorder="1" applyAlignment="1">
      <alignment horizontal="center"/>
    </xf>
    <xf numFmtId="168" fontId="4" fillId="0" borderId="16" xfId="0" applyNumberFormat="1" applyFont="1" applyBorder="1" applyAlignment="1">
      <alignment horizontal="center"/>
    </xf>
    <xf numFmtId="168" fontId="4" fillId="0" borderId="17" xfId="0" applyNumberFormat="1" applyFont="1" applyBorder="1" applyAlignment="1">
      <alignment horizontal="center"/>
    </xf>
    <xf numFmtId="168" fontId="4" fillId="0" borderId="18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168" fontId="1" fillId="0" borderId="13" xfId="0" applyNumberFormat="1" applyFont="1" applyBorder="1" applyAlignment="1">
      <alignment horizontal="center"/>
    </xf>
    <xf numFmtId="168" fontId="1" fillId="0" borderId="14" xfId="0" applyNumberFormat="1" applyFont="1" applyBorder="1" applyAlignment="1">
      <alignment horizontal="center"/>
    </xf>
    <xf numFmtId="168" fontId="1" fillId="0" borderId="13" xfId="0" applyNumberFormat="1" applyFont="1" applyBorder="1" applyAlignment="1">
      <alignment horizontal="center" vertical="center"/>
    </xf>
    <xf numFmtId="20" fontId="0" fillId="0" borderId="0" xfId="0" applyNumberFormat="1" applyAlignment="1">
      <alignment/>
    </xf>
    <xf numFmtId="0" fontId="9" fillId="0" borderId="2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20" xfId="0" applyFont="1" applyFill="1" applyBorder="1" applyAlignment="1">
      <alignment horizontal="center" vertical="center" wrapText="1"/>
    </xf>
    <xf numFmtId="170" fontId="8" fillId="0" borderId="20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168" fontId="8" fillId="0" borderId="20" xfId="0" applyNumberFormat="1" applyFont="1" applyFill="1" applyBorder="1" applyAlignment="1">
      <alignment horizontal="center"/>
    </xf>
    <xf numFmtId="168" fontId="8" fillId="0" borderId="20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0" fontId="8" fillId="0" borderId="0" xfId="0" applyNumberFormat="1" applyFont="1" applyFill="1" applyBorder="1" applyAlignment="1" quotePrefix="1">
      <alignment horizontal="center"/>
    </xf>
    <xf numFmtId="168" fontId="8" fillId="0" borderId="0" xfId="0" applyNumberFormat="1" applyFont="1" applyFill="1" applyBorder="1" applyAlignment="1">
      <alignment horizontal="center"/>
    </xf>
    <xf numFmtId="170" fontId="8" fillId="0" borderId="0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/>
    </xf>
    <xf numFmtId="0" fontId="8" fillId="0" borderId="20" xfId="0" applyFont="1" applyFill="1" applyBorder="1" applyAlignment="1">
      <alignment horizontal="center"/>
    </xf>
    <xf numFmtId="170" fontId="8" fillId="0" borderId="20" xfId="0" applyNumberFormat="1" applyFont="1" applyFill="1" applyBorder="1" applyAlignment="1" quotePrefix="1">
      <alignment horizontal="center"/>
    </xf>
    <xf numFmtId="170" fontId="8" fillId="0" borderId="2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37" fillId="0" borderId="0" xfId="0" applyFont="1" applyFill="1" applyAlignment="1">
      <alignment/>
    </xf>
    <xf numFmtId="20" fontId="8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"/>
    </xf>
    <xf numFmtId="0" fontId="9" fillId="33" borderId="20" xfId="0" applyFont="1" applyFill="1" applyBorder="1" applyAlignment="1">
      <alignment horizontal="center" vertical="center" wrapText="1"/>
    </xf>
    <xf numFmtId="168" fontId="8" fillId="0" borderId="21" xfId="0" applyNumberFormat="1" applyFont="1" applyFill="1" applyBorder="1" applyAlignment="1">
      <alignment horizontal="center"/>
    </xf>
    <xf numFmtId="168" fontId="8" fillId="0" borderId="22" xfId="0" applyNumberFormat="1" applyFont="1" applyFill="1" applyBorder="1" applyAlignment="1">
      <alignment horizontal="center"/>
    </xf>
    <xf numFmtId="168" fontId="8" fillId="0" borderId="23" xfId="0" applyNumberFormat="1" applyFont="1" applyFill="1" applyBorder="1" applyAlignment="1">
      <alignment horizontal="center"/>
    </xf>
    <xf numFmtId="168" fontId="8" fillId="0" borderId="24" xfId="0" applyNumberFormat="1" applyFont="1" applyFill="1" applyBorder="1" applyAlignment="1">
      <alignment horizontal="center"/>
    </xf>
    <xf numFmtId="168" fontId="8" fillId="0" borderId="25" xfId="0" applyNumberFormat="1" applyFont="1" applyFill="1" applyBorder="1" applyAlignment="1">
      <alignment horizontal="center"/>
    </xf>
    <xf numFmtId="0" fontId="9" fillId="34" borderId="24" xfId="0" applyFont="1" applyFill="1" applyBorder="1" applyAlignment="1">
      <alignment horizontal="center" vertical="center" wrapText="1"/>
    </xf>
    <xf numFmtId="0" fontId="9" fillId="35" borderId="2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9" fillId="34" borderId="20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/>
    </xf>
    <xf numFmtId="0" fontId="12" fillId="0" borderId="20" xfId="0" applyFont="1" applyFill="1" applyBorder="1" applyAlignment="1">
      <alignment horizontal="center"/>
    </xf>
    <xf numFmtId="170" fontId="12" fillId="0" borderId="20" xfId="0" applyNumberFormat="1" applyFont="1" applyFill="1" applyBorder="1" applyAlignment="1">
      <alignment horizontal="center"/>
    </xf>
    <xf numFmtId="170" fontId="12" fillId="0" borderId="20" xfId="0" applyNumberFormat="1" applyFont="1" applyFill="1" applyBorder="1" applyAlignment="1">
      <alignment horizontal="center" vertical="center"/>
    </xf>
    <xf numFmtId="170" fontId="12" fillId="0" borderId="20" xfId="0" applyNumberFormat="1" applyFont="1" applyFill="1" applyBorder="1" applyAlignment="1" quotePrefix="1">
      <alignment horizontal="center"/>
    </xf>
    <xf numFmtId="168" fontId="12" fillId="0" borderId="20" xfId="0" applyNumberFormat="1" applyFont="1" applyFill="1" applyBorder="1" applyAlignment="1">
      <alignment horizontal="center"/>
    </xf>
    <xf numFmtId="168" fontId="12" fillId="0" borderId="21" xfId="0" applyNumberFormat="1" applyFont="1" applyFill="1" applyBorder="1" applyAlignment="1">
      <alignment horizontal="center"/>
    </xf>
    <xf numFmtId="168" fontId="12" fillId="0" borderId="20" xfId="0" applyNumberFormat="1" applyFont="1" applyFill="1" applyBorder="1" applyAlignment="1">
      <alignment horizontal="center" vertical="center"/>
    </xf>
    <xf numFmtId="0" fontId="12" fillId="0" borderId="2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170" fontId="12" fillId="0" borderId="0" xfId="0" applyNumberFormat="1" applyFont="1" applyFill="1" applyBorder="1" applyAlignment="1">
      <alignment horizontal="center"/>
    </xf>
    <xf numFmtId="170" fontId="12" fillId="0" borderId="0" xfId="0" applyNumberFormat="1" applyFont="1" applyFill="1" applyBorder="1" applyAlignment="1">
      <alignment horizontal="center" vertical="center"/>
    </xf>
    <xf numFmtId="170" fontId="12" fillId="0" borderId="0" xfId="0" applyNumberFormat="1" applyFont="1" applyFill="1" applyBorder="1" applyAlignment="1" quotePrefix="1">
      <alignment horizontal="center"/>
    </xf>
    <xf numFmtId="168" fontId="12" fillId="0" borderId="0" xfId="0" applyNumberFormat="1" applyFont="1" applyFill="1" applyBorder="1" applyAlignment="1">
      <alignment horizontal="center"/>
    </xf>
    <xf numFmtId="0" fontId="38" fillId="0" borderId="0" xfId="0" applyFont="1" applyFill="1" applyAlignment="1">
      <alignment/>
    </xf>
    <xf numFmtId="2" fontId="12" fillId="0" borderId="0" xfId="0" applyNumberFormat="1" applyFont="1" applyFill="1" applyBorder="1" applyAlignment="1">
      <alignment horizontal="center"/>
    </xf>
    <xf numFmtId="20" fontId="12" fillId="0" borderId="0" xfId="0" applyNumberFormat="1" applyFont="1" applyFill="1" applyAlignment="1">
      <alignment/>
    </xf>
    <xf numFmtId="0" fontId="12" fillId="0" borderId="21" xfId="0" applyFont="1" applyFill="1" applyBorder="1" applyAlignment="1">
      <alignment/>
    </xf>
    <xf numFmtId="0" fontId="12" fillId="0" borderId="26" xfId="0" applyFont="1" applyBorder="1" applyAlignment="1">
      <alignment/>
    </xf>
    <xf numFmtId="170" fontId="12" fillId="0" borderId="22" xfId="0" applyNumberFormat="1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170" fontId="12" fillId="36" borderId="2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0" fontId="6" fillId="0" borderId="2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2" fillId="37" borderId="20" xfId="0" applyFont="1" applyFill="1" applyBorder="1" applyAlignment="1">
      <alignment/>
    </xf>
    <xf numFmtId="168" fontId="12" fillId="37" borderId="20" xfId="0" applyNumberFormat="1" applyFont="1" applyFill="1" applyBorder="1" applyAlignment="1">
      <alignment horizontal="center"/>
    </xf>
    <xf numFmtId="0" fontId="12" fillId="37" borderId="20" xfId="0" applyFont="1" applyFill="1" applyBorder="1" applyAlignment="1">
      <alignment horizontal="center"/>
    </xf>
    <xf numFmtId="170" fontId="12" fillId="37" borderId="20" xfId="0" applyNumberFormat="1" applyFont="1" applyFill="1" applyBorder="1" applyAlignment="1">
      <alignment horizontal="center"/>
    </xf>
    <xf numFmtId="170" fontId="12" fillId="37" borderId="20" xfId="0" applyNumberFormat="1" applyFont="1" applyFill="1" applyBorder="1" applyAlignment="1">
      <alignment horizontal="center" vertical="center"/>
    </xf>
    <xf numFmtId="170" fontId="12" fillId="37" borderId="20" xfId="0" applyNumberFormat="1" applyFont="1" applyFill="1" applyBorder="1" applyAlignment="1" quotePrefix="1">
      <alignment horizontal="center"/>
    </xf>
    <xf numFmtId="168" fontId="12" fillId="37" borderId="20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0" fontId="14" fillId="37" borderId="20" xfId="0" applyFont="1" applyFill="1" applyBorder="1" applyAlignment="1">
      <alignment horizontal="center" vertical="center"/>
    </xf>
    <xf numFmtId="0" fontId="12" fillId="37" borderId="27" xfId="0" applyFont="1" applyFill="1" applyBorder="1" applyAlignment="1">
      <alignment/>
    </xf>
    <xf numFmtId="0" fontId="12" fillId="37" borderId="20" xfId="0" applyFont="1" applyFill="1" applyBorder="1" applyAlignment="1">
      <alignment horizontal="center" vertical="center"/>
    </xf>
    <xf numFmtId="0" fontId="12" fillId="37" borderId="0" xfId="0" applyFont="1" applyFill="1" applyAlignment="1">
      <alignment horizontal="center"/>
    </xf>
    <xf numFmtId="0" fontId="12" fillId="37" borderId="0" xfId="0" applyFont="1" applyFill="1" applyAlignment="1">
      <alignment horizontal="center" vertical="center"/>
    </xf>
    <xf numFmtId="0" fontId="12" fillId="37" borderId="0" xfId="0" applyFont="1" applyFill="1" applyAlignment="1">
      <alignment/>
    </xf>
    <xf numFmtId="0" fontId="6" fillId="16" borderId="20" xfId="0" applyFont="1" applyFill="1" applyBorder="1" applyAlignment="1">
      <alignment horizontal="center"/>
    </xf>
    <xf numFmtId="0" fontId="6" fillId="38" borderId="20" xfId="0" applyFont="1" applyFill="1" applyBorder="1" applyAlignment="1">
      <alignment horizontal="center" vertical="center"/>
    </xf>
    <xf numFmtId="0" fontId="6" fillId="38" borderId="20" xfId="0" applyFont="1" applyFill="1" applyBorder="1" applyAlignment="1">
      <alignment horizontal="center"/>
    </xf>
    <xf numFmtId="0" fontId="6" fillId="38" borderId="20" xfId="0" applyFont="1" applyFill="1" applyBorder="1" applyAlignment="1">
      <alignment horizontal="center" vertical="center" wrapText="1"/>
    </xf>
    <xf numFmtId="0" fontId="6" fillId="16" borderId="20" xfId="0" applyFont="1" applyFill="1" applyBorder="1" applyAlignment="1">
      <alignment horizontal="center" vertical="center"/>
    </xf>
    <xf numFmtId="0" fontId="6" fillId="13" borderId="20" xfId="0" applyFont="1" applyFill="1" applyBorder="1" applyAlignment="1">
      <alignment horizontal="center" vertical="center" wrapText="1"/>
    </xf>
    <xf numFmtId="0" fontId="6" fillId="13" borderId="20" xfId="0" applyFont="1" applyFill="1" applyBorder="1" applyAlignment="1">
      <alignment horizontal="center" vertical="center"/>
    </xf>
    <xf numFmtId="0" fontId="6" fillId="13" borderId="20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/>
    </xf>
    <xf numFmtId="0" fontId="6" fillId="39" borderId="20" xfId="0" applyFont="1" applyFill="1" applyBorder="1" applyAlignment="1">
      <alignment horizontal="center" vertical="center" wrapText="1"/>
    </xf>
    <xf numFmtId="0" fontId="6" fillId="39" borderId="20" xfId="0" applyFont="1" applyFill="1" applyBorder="1" applyAlignment="1">
      <alignment horizontal="center" vertical="center"/>
    </xf>
    <xf numFmtId="0" fontId="6" fillId="39" borderId="2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 vertical="center"/>
    </xf>
    <xf numFmtId="168" fontId="12" fillId="34" borderId="20" xfId="0" applyNumberFormat="1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168" fontId="12" fillId="0" borderId="0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/>
    </xf>
    <xf numFmtId="0" fontId="12" fillId="0" borderId="22" xfId="0" applyFont="1" applyFill="1" applyBorder="1" applyAlignment="1">
      <alignment/>
    </xf>
    <xf numFmtId="168" fontId="12" fillId="34" borderId="20" xfId="0" applyNumberFormat="1" applyFont="1" applyFill="1" applyBorder="1" applyAlignment="1">
      <alignment horizontal="center" vertical="center"/>
    </xf>
    <xf numFmtId="0" fontId="12" fillId="34" borderId="20" xfId="0" applyFont="1" applyFill="1" applyBorder="1" applyAlignment="1">
      <alignment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20" fontId="14" fillId="0" borderId="20" xfId="0" applyNumberFormat="1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 quotePrefix="1">
      <alignment horizontal="center"/>
    </xf>
    <xf numFmtId="0" fontId="4" fillId="0" borderId="2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/>
    </xf>
    <xf numFmtId="168" fontId="12" fillId="13" borderId="20" xfId="0" applyNumberFormat="1" applyFont="1" applyFill="1" applyBorder="1" applyAlignment="1">
      <alignment horizontal="center"/>
    </xf>
    <xf numFmtId="168" fontId="12" fillId="40" borderId="20" xfId="0" applyNumberFormat="1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/>
    </xf>
    <xf numFmtId="0" fontId="9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16" fillId="0" borderId="20" xfId="0" applyNumberFormat="1" applyFont="1" applyFill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/>
    </xf>
    <xf numFmtId="49" fontId="0" fillId="0" borderId="20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49" fontId="16" fillId="0" borderId="24" xfId="0" applyNumberFormat="1" applyFont="1" applyFill="1" applyBorder="1" applyAlignment="1">
      <alignment horizontal="center" vertical="center"/>
    </xf>
    <xf numFmtId="49" fontId="16" fillId="0" borderId="25" xfId="0" applyNumberFormat="1" applyFont="1" applyFill="1" applyBorder="1" applyAlignment="1">
      <alignment horizontal="center" vertical="center"/>
    </xf>
    <xf numFmtId="49" fontId="16" fillId="0" borderId="23" xfId="0" applyNumberFormat="1" applyFont="1" applyFill="1" applyBorder="1" applyAlignment="1">
      <alignment horizontal="center" vertical="center"/>
    </xf>
    <xf numFmtId="0" fontId="12" fillId="37" borderId="20" xfId="0" applyFont="1" applyFill="1" applyBorder="1" applyAlignment="1" quotePrefix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C46"/>
  <sheetViews>
    <sheetView zoomScalePageLayoutView="0" workbookViewId="0" topLeftCell="A7">
      <selection activeCell="B22" sqref="B22"/>
    </sheetView>
  </sheetViews>
  <sheetFormatPr defaultColWidth="9.140625" defaultRowHeight="12.75"/>
  <cols>
    <col min="1" max="1" width="49.28125" style="2" customWidth="1"/>
    <col min="2" max="3" width="5.7109375" style="1" customWidth="1"/>
    <col min="4" max="7" width="5.7109375" style="2" customWidth="1"/>
    <col min="8" max="8" width="6.7109375" style="2" customWidth="1"/>
    <col min="9" max="9" width="2.7109375" style="2" customWidth="1"/>
    <col min="10" max="10" width="44.00390625" style="2" bestFit="1" customWidth="1"/>
    <col min="11" max="16" width="5.7109375" style="2" customWidth="1"/>
    <col min="17" max="17" width="6.7109375" style="2" customWidth="1"/>
    <col min="18" max="22" width="9.140625" style="2" customWidth="1"/>
    <col min="26" max="26" width="32.00390625" style="0" customWidth="1"/>
  </cols>
  <sheetData>
    <row r="1" spans="1:8" s="2" customFormat="1" ht="12.75">
      <c r="A1" s="4" t="s">
        <v>14</v>
      </c>
      <c r="B1" s="6"/>
      <c r="C1" s="6"/>
      <c r="D1" s="4"/>
      <c r="E1" s="4"/>
      <c r="F1" s="4"/>
      <c r="G1" s="4"/>
      <c r="H1" s="4"/>
    </row>
    <row r="2" spans="1:8" s="2" customFormat="1" ht="12.75">
      <c r="A2" s="4" t="s">
        <v>89</v>
      </c>
      <c r="B2" s="6"/>
      <c r="C2" s="6"/>
      <c r="D2" s="4"/>
      <c r="E2" s="4"/>
      <c r="F2" s="4"/>
      <c r="G2" s="4"/>
      <c r="H2" s="4"/>
    </row>
    <row r="3" spans="1:8" ht="12.75">
      <c r="A3" s="4" t="s">
        <v>15</v>
      </c>
      <c r="B3" s="7" t="s">
        <v>17</v>
      </c>
      <c r="C3" s="6"/>
      <c r="D3" s="4" t="s">
        <v>91</v>
      </c>
      <c r="E3" s="4"/>
      <c r="F3" s="4"/>
      <c r="G3" s="4"/>
      <c r="H3" s="4"/>
    </row>
    <row r="4" spans="1:8" ht="12.75">
      <c r="A4" s="4" t="s">
        <v>16</v>
      </c>
      <c r="B4" s="7" t="s">
        <v>18</v>
      </c>
      <c r="C4" s="6"/>
      <c r="D4" s="184">
        <v>926053</v>
      </c>
      <c r="E4" s="184"/>
      <c r="F4" s="4"/>
      <c r="G4" s="4"/>
      <c r="H4" s="4"/>
    </row>
    <row r="6" ht="13.5" thickBot="1"/>
    <row r="7" spans="1:29" ht="12.75" customHeight="1">
      <c r="A7" s="13" t="s">
        <v>19</v>
      </c>
      <c r="B7" s="178" t="s">
        <v>33</v>
      </c>
      <c r="C7" s="178" t="s">
        <v>29</v>
      </c>
      <c r="D7" s="181" t="s">
        <v>20</v>
      </c>
      <c r="E7" s="175" t="s">
        <v>21</v>
      </c>
      <c r="F7" s="181" t="s">
        <v>22</v>
      </c>
      <c r="G7" s="175" t="s">
        <v>23</v>
      </c>
      <c r="H7" s="35" t="s">
        <v>3</v>
      </c>
      <c r="J7" s="13" t="s">
        <v>19</v>
      </c>
      <c r="K7" s="178" t="s">
        <v>33</v>
      </c>
      <c r="L7" s="178" t="s">
        <v>29</v>
      </c>
      <c r="M7" s="181" t="s">
        <v>20</v>
      </c>
      <c r="N7" s="175" t="s">
        <v>21</v>
      </c>
      <c r="O7" s="181" t="s">
        <v>22</v>
      </c>
      <c r="P7" s="175" t="s">
        <v>23</v>
      </c>
      <c r="Q7" s="35" t="s">
        <v>3</v>
      </c>
      <c r="Y7" t="s">
        <v>92</v>
      </c>
      <c r="Z7" t="s">
        <v>93</v>
      </c>
      <c r="AA7" t="s">
        <v>94</v>
      </c>
      <c r="AB7" t="s">
        <v>95</v>
      </c>
      <c r="AC7">
        <v>1</v>
      </c>
    </row>
    <row r="8" spans="1:29" ht="12.75">
      <c r="A8" s="14" t="s">
        <v>2</v>
      </c>
      <c r="B8" s="179"/>
      <c r="C8" s="179"/>
      <c r="D8" s="182"/>
      <c r="E8" s="176"/>
      <c r="F8" s="182"/>
      <c r="G8" s="176"/>
      <c r="H8" s="36" t="s">
        <v>4</v>
      </c>
      <c r="J8" s="14" t="s">
        <v>2</v>
      </c>
      <c r="K8" s="179"/>
      <c r="L8" s="179"/>
      <c r="M8" s="182"/>
      <c r="N8" s="176"/>
      <c r="O8" s="182"/>
      <c r="P8" s="176"/>
      <c r="Q8" s="36" t="s">
        <v>4</v>
      </c>
      <c r="Y8">
        <v>1031</v>
      </c>
      <c r="Z8" t="s">
        <v>110</v>
      </c>
      <c r="AA8" t="s">
        <v>96</v>
      </c>
      <c r="AB8" t="s">
        <v>96</v>
      </c>
      <c r="AC8" s="40" t="s">
        <v>111</v>
      </c>
    </row>
    <row r="9" spans="1:29" ht="12.75">
      <c r="A9" s="15" t="s">
        <v>5</v>
      </c>
      <c r="B9" s="180"/>
      <c r="C9" s="180"/>
      <c r="D9" s="183"/>
      <c r="E9" s="177"/>
      <c r="F9" s="183"/>
      <c r="G9" s="177"/>
      <c r="H9" s="36"/>
      <c r="J9" s="15" t="s">
        <v>5</v>
      </c>
      <c r="K9" s="180"/>
      <c r="L9" s="180"/>
      <c r="M9" s="183"/>
      <c r="N9" s="177"/>
      <c r="O9" s="183"/>
      <c r="P9" s="177"/>
      <c r="Q9" s="36"/>
      <c r="Y9">
        <v>1024</v>
      </c>
      <c r="Z9" t="s">
        <v>112</v>
      </c>
      <c r="AA9">
        <v>1.926</v>
      </c>
      <c r="AB9">
        <v>1.926</v>
      </c>
      <c r="AC9" s="40" t="s">
        <v>113</v>
      </c>
    </row>
    <row r="10" spans="1:29" ht="12.75">
      <c r="A10" s="16" t="s">
        <v>24</v>
      </c>
      <c r="B10" s="18" t="s">
        <v>30</v>
      </c>
      <c r="C10" s="20"/>
      <c r="D10" s="23"/>
      <c r="E10" s="24"/>
      <c r="F10" s="29"/>
      <c r="G10" s="30"/>
      <c r="H10" s="39">
        <v>0.6458333333333334</v>
      </c>
      <c r="J10" s="16" t="s">
        <v>88</v>
      </c>
      <c r="K10" s="18" t="s">
        <v>31</v>
      </c>
      <c r="L10" s="20"/>
      <c r="M10" s="23"/>
      <c r="N10" s="24"/>
      <c r="O10" s="29"/>
      <c r="P10" s="30"/>
      <c r="Q10" s="37">
        <v>0.2743055555555555</v>
      </c>
      <c r="Y10">
        <v>1023</v>
      </c>
      <c r="Z10" t="s">
        <v>114</v>
      </c>
      <c r="AA10">
        <v>0.51</v>
      </c>
      <c r="AB10">
        <v>2.436</v>
      </c>
      <c r="AC10" s="40" t="s">
        <v>115</v>
      </c>
    </row>
    <row r="11" spans="1:29" ht="12.75">
      <c r="A11" s="16" t="s">
        <v>97</v>
      </c>
      <c r="B11" s="18" t="s">
        <v>31</v>
      </c>
      <c r="C11" s="21" t="str">
        <f>IF(D11&gt;2.9,D11/F11/24,"-")</f>
        <v>-</v>
      </c>
      <c r="D11" s="25">
        <v>1.3</v>
      </c>
      <c r="E11" s="26">
        <f>D11+D10</f>
        <v>1.3</v>
      </c>
      <c r="F11" s="31">
        <v>0.002777777777777778</v>
      </c>
      <c r="G11" s="32">
        <f>G10+4/24/60</f>
        <v>0.0027777777777777775</v>
      </c>
      <c r="H11" s="37">
        <f>H10+4/24/60</f>
        <v>0.6486111111111111</v>
      </c>
      <c r="J11" s="16" t="s">
        <v>87</v>
      </c>
      <c r="K11" s="18" t="s">
        <v>31</v>
      </c>
      <c r="L11" s="21">
        <f>IF(M11&gt;2.9,M11/O11/24,"-")</f>
        <v>39.6</v>
      </c>
      <c r="M11" s="25">
        <v>3.3</v>
      </c>
      <c r="N11" s="26">
        <f>M11+M10</f>
        <v>3.3</v>
      </c>
      <c r="O11" s="31">
        <v>0.003472222222222222</v>
      </c>
      <c r="P11" s="32">
        <f>P10+5/24/60</f>
        <v>0.0034722222222222225</v>
      </c>
      <c r="Q11" s="37">
        <f>Q10+5/24/60</f>
        <v>0.27777777777777773</v>
      </c>
      <c r="Y11">
        <v>1022</v>
      </c>
      <c r="Z11" t="s">
        <v>116</v>
      </c>
      <c r="AA11">
        <v>0.652</v>
      </c>
      <c r="AB11">
        <v>3.088</v>
      </c>
      <c r="AC11" s="40" t="s">
        <v>117</v>
      </c>
    </row>
    <row r="12" spans="1:29" ht="12.75">
      <c r="A12" s="16" t="s">
        <v>98</v>
      </c>
      <c r="B12" s="18" t="s">
        <v>31</v>
      </c>
      <c r="C12" s="21" t="str">
        <f aca="true" t="shared" si="0" ref="C12:C22">IF(D12&gt;2.9,D12/F12/24,"-")</f>
        <v>-</v>
      </c>
      <c r="D12" s="25">
        <v>0.8</v>
      </c>
      <c r="E12" s="26">
        <f>D12+E11</f>
        <v>2.1</v>
      </c>
      <c r="F12" s="31">
        <v>0.001388888888888889</v>
      </c>
      <c r="G12" s="32">
        <f>G11+2/24/60</f>
        <v>0.004166666666666666</v>
      </c>
      <c r="H12" s="37">
        <f>H11+2/24/60</f>
        <v>0.65</v>
      </c>
      <c r="J12" s="16" t="s">
        <v>86</v>
      </c>
      <c r="K12" s="18" t="s">
        <v>31</v>
      </c>
      <c r="L12" s="21" t="str">
        <f aca="true" t="shared" si="1" ref="L12:L22">IF(M12&gt;2.9,M12/O12/24,"-")</f>
        <v>-</v>
      </c>
      <c r="M12" s="25">
        <v>1.6</v>
      </c>
      <c r="N12" s="26">
        <f>M12+N11</f>
        <v>4.9</v>
      </c>
      <c r="O12" s="31">
        <v>0.0020833333333333333</v>
      </c>
      <c r="P12" s="32">
        <f>P11+3/24/60</f>
        <v>0.005555555555555556</v>
      </c>
      <c r="Q12" s="37">
        <f>Q11+3/24/60</f>
        <v>0.27986111111111106</v>
      </c>
      <c r="Y12">
        <v>1021</v>
      </c>
      <c r="Z12" t="s">
        <v>118</v>
      </c>
      <c r="AA12">
        <v>0.866</v>
      </c>
      <c r="AB12">
        <v>3.954</v>
      </c>
      <c r="AC12" s="40" t="s">
        <v>119</v>
      </c>
    </row>
    <row r="13" spans="1:29" ht="12.75">
      <c r="A13" s="16" t="s">
        <v>99</v>
      </c>
      <c r="B13" s="18" t="s">
        <v>31</v>
      </c>
      <c r="C13" s="21" t="str">
        <f t="shared" si="0"/>
        <v>-</v>
      </c>
      <c r="D13" s="25">
        <v>0.6</v>
      </c>
      <c r="E13" s="26">
        <f>E12+D13</f>
        <v>2.7</v>
      </c>
      <c r="F13" s="31">
        <v>0.0006944444444444445</v>
      </c>
      <c r="G13" s="32">
        <f aca="true" t="shared" si="2" ref="G13:H16">G12+1/24/60</f>
        <v>0.00486111111111111</v>
      </c>
      <c r="H13" s="37">
        <f t="shared" si="2"/>
        <v>0.6506944444444445</v>
      </c>
      <c r="J13" s="16" t="s">
        <v>85</v>
      </c>
      <c r="K13" s="18" t="s">
        <v>31</v>
      </c>
      <c r="L13" s="21" t="str">
        <f t="shared" si="1"/>
        <v>-</v>
      </c>
      <c r="M13" s="25">
        <v>0.7</v>
      </c>
      <c r="N13" s="26">
        <f>N12+M13</f>
        <v>5.6000000000000005</v>
      </c>
      <c r="O13" s="31">
        <v>0.001388888888888889</v>
      </c>
      <c r="P13" s="32">
        <f>P12+2/24/60</f>
        <v>0.006944444444444444</v>
      </c>
      <c r="Q13" s="37">
        <f>Q12+2/24/60</f>
        <v>0.28124999999999994</v>
      </c>
      <c r="Y13">
        <v>1020</v>
      </c>
      <c r="Z13" t="s">
        <v>120</v>
      </c>
      <c r="AA13">
        <v>0.954</v>
      </c>
      <c r="AB13">
        <v>4.908</v>
      </c>
      <c r="AC13" s="40" t="s">
        <v>121</v>
      </c>
    </row>
    <row r="14" spans="1:29" ht="12.75">
      <c r="A14" s="16" t="s">
        <v>100</v>
      </c>
      <c r="B14" s="18" t="s">
        <v>31</v>
      </c>
      <c r="C14" s="21" t="str">
        <f t="shared" si="0"/>
        <v>-</v>
      </c>
      <c r="D14" s="25">
        <v>0.7</v>
      </c>
      <c r="E14" s="26">
        <f>D14+E13</f>
        <v>3.4000000000000004</v>
      </c>
      <c r="F14" s="31">
        <v>0.0006944444444444445</v>
      </c>
      <c r="G14" s="32">
        <f t="shared" si="2"/>
        <v>0.005555555555555555</v>
      </c>
      <c r="H14" s="37">
        <f t="shared" si="2"/>
        <v>0.6513888888888889</v>
      </c>
      <c r="J14" s="16" t="s">
        <v>11</v>
      </c>
      <c r="K14" s="18" t="s">
        <v>31</v>
      </c>
      <c r="L14" s="21" t="str">
        <f t="shared" si="1"/>
        <v>-</v>
      </c>
      <c r="M14" s="25">
        <v>1</v>
      </c>
      <c r="N14" s="26">
        <f>M14+N13</f>
        <v>6.6000000000000005</v>
      </c>
      <c r="O14" s="31">
        <v>0.0020833333333333333</v>
      </c>
      <c r="P14" s="32">
        <f>P13+3/24/60</f>
        <v>0.009027777777777777</v>
      </c>
      <c r="Q14" s="37">
        <f>Q13+3/24/60</f>
        <v>0.28333333333333327</v>
      </c>
      <c r="Y14">
        <v>1019</v>
      </c>
      <c r="Z14" t="s">
        <v>122</v>
      </c>
      <c r="AA14">
        <v>0.74</v>
      </c>
      <c r="AB14">
        <v>5.648</v>
      </c>
      <c r="AC14" s="40" t="s">
        <v>123</v>
      </c>
    </row>
    <row r="15" spans="1:29" ht="12.75">
      <c r="A15" s="16" t="s">
        <v>101</v>
      </c>
      <c r="B15" s="18" t="s">
        <v>31</v>
      </c>
      <c r="C15" s="21" t="str">
        <f t="shared" si="0"/>
        <v>-</v>
      </c>
      <c r="D15" s="25">
        <v>0.6</v>
      </c>
      <c r="E15" s="26">
        <f>D15+E14</f>
        <v>4</v>
      </c>
      <c r="F15" s="31">
        <v>0.0006944444444444445</v>
      </c>
      <c r="G15" s="32">
        <f t="shared" si="2"/>
        <v>0.0062499999999999995</v>
      </c>
      <c r="H15" s="37">
        <f t="shared" si="2"/>
        <v>0.6520833333333333</v>
      </c>
      <c r="J15" s="16" t="s">
        <v>84</v>
      </c>
      <c r="K15" s="18" t="s">
        <v>31</v>
      </c>
      <c r="L15" s="21" t="str">
        <f t="shared" si="1"/>
        <v>-</v>
      </c>
      <c r="M15" s="25">
        <v>0.5</v>
      </c>
      <c r="N15" s="26">
        <f>M15+N14</f>
        <v>7.1000000000000005</v>
      </c>
      <c r="O15" s="31">
        <v>0.001388888888888889</v>
      </c>
      <c r="P15" s="32">
        <f>P14+2/24/60</f>
        <v>0.010416666666666666</v>
      </c>
      <c r="Q15" s="37">
        <f>Q14+2/24/60</f>
        <v>0.28472222222222215</v>
      </c>
      <c r="Y15">
        <v>1018</v>
      </c>
      <c r="Z15" t="s">
        <v>124</v>
      </c>
      <c r="AA15">
        <v>1.114</v>
      </c>
      <c r="AB15">
        <v>6.762</v>
      </c>
      <c r="AC15" s="40" t="s">
        <v>125</v>
      </c>
    </row>
    <row r="16" spans="1:29" ht="12.75">
      <c r="A16" s="16" t="s">
        <v>102</v>
      </c>
      <c r="B16" s="18" t="s">
        <v>31</v>
      </c>
      <c r="C16" s="21" t="str">
        <f t="shared" si="0"/>
        <v>-</v>
      </c>
      <c r="D16" s="25">
        <v>0.5</v>
      </c>
      <c r="E16" s="26">
        <f aca="true" t="shared" si="3" ref="E16:E22">D16+E15</f>
        <v>4.5</v>
      </c>
      <c r="F16" s="31">
        <v>0.0006944444444444445</v>
      </c>
      <c r="G16" s="32">
        <f t="shared" si="2"/>
        <v>0.006944444444444444</v>
      </c>
      <c r="H16" s="37">
        <f t="shared" si="2"/>
        <v>0.6527777777777778</v>
      </c>
      <c r="J16" s="16" t="s">
        <v>83</v>
      </c>
      <c r="K16" s="18" t="s">
        <v>31</v>
      </c>
      <c r="L16" s="21" t="str">
        <f t="shared" si="1"/>
        <v>-</v>
      </c>
      <c r="M16" s="25">
        <v>2.4</v>
      </c>
      <c r="N16" s="26">
        <f aca="true" t="shared" si="4" ref="N16:N35">M16+N15</f>
        <v>9.5</v>
      </c>
      <c r="O16" s="31">
        <v>0.0020833333333333333</v>
      </c>
      <c r="P16" s="32">
        <f>P15+3/24/60</f>
        <v>0.012499999999999999</v>
      </c>
      <c r="Q16" s="37">
        <f>Q15+3/24/60</f>
        <v>0.2868055555555555</v>
      </c>
      <c r="Y16">
        <v>1017</v>
      </c>
      <c r="Z16" t="s">
        <v>126</v>
      </c>
      <c r="AA16">
        <v>0.893</v>
      </c>
      <c r="AB16">
        <v>7.655</v>
      </c>
      <c r="AC16" s="40" t="s">
        <v>127</v>
      </c>
    </row>
    <row r="17" spans="1:29" ht="12.75">
      <c r="A17" s="16" t="s">
        <v>103</v>
      </c>
      <c r="B17" s="18" t="s">
        <v>31</v>
      </c>
      <c r="C17" s="21" t="str">
        <f t="shared" si="0"/>
        <v>-</v>
      </c>
      <c r="D17" s="25">
        <v>1.1</v>
      </c>
      <c r="E17" s="26">
        <f t="shared" si="3"/>
        <v>5.6</v>
      </c>
      <c r="F17" s="31">
        <v>0.001388888888888889</v>
      </c>
      <c r="G17" s="32">
        <f>G16+2/24/60</f>
        <v>0.008333333333333333</v>
      </c>
      <c r="H17" s="37">
        <f>H16+2/24/60</f>
        <v>0.6541666666666667</v>
      </c>
      <c r="J17" s="16" t="s">
        <v>13</v>
      </c>
      <c r="K17" s="18" t="s">
        <v>31</v>
      </c>
      <c r="L17" s="21" t="str">
        <f t="shared" si="1"/>
        <v>-</v>
      </c>
      <c r="M17" s="25">
        <v>2.2</v>
      </c>
      <c r="N17" s="26">
        <f t="shared" si="4"/>
        <v>11.7</v>
      </c>
      <c r="O17" s="31">
        <v>0.0020833333333333333</v>
      </c>
      <c r="P17" s="32">
        <f>P16+3/24/60</f>
        <v>0.014583333333333332</v>
      </c>
      <c r="Q17" s="37">
        <f>Q16+3/24/60</f>
        <v>0.2888888888888888</v>
      </c>
      <c r="Y17">
        <v>1822</v>
      </c>
      <c r="Z17" t="s">
        <v>128</v>
      </c>
      <c r="AA17">
        <v>1.999</v>
      </c>
      <c r="AB17">
        <v>9.654</v>
      </c>
      <c r="AC17" s="40" t="s">
        <v>129</v>
      </c>
    </row>
    <row r="18" spans="1:29" ht="12.75">
      <c r="A18" s="16" t="s">
        <v>104</v>
      </c>
      <c r="B18" s="18" t="s">
        <v>81</v>
      </c>
      <c r="C18" s="21" t="str">
        <f t="shared" si="0"/>
        <v>-</v>
      </c>
      <c r="D18" s="25">
        <v>2</v>
      </c>
      <c r="E18" s="26">
        <f t="shared" si="3"/>
        <v>7.6</v>
      </c>
      <c r="F18" s="31">
        <v>0.002777777777777778</v>
      </c>
      <c r="G18" s="32">
        <f>G17+4/24/60</f>
        <v>0.01111111111111111</v>
      </c>
      <c r="H18" s="37">
        <f>H17+4/24/60</f>
        <v>0.6569444444444444</v>
      </c>
      <c r="J18" s="16" t="s">
        <v>68</v>
      </c>
      <c r="K18" s="18" t="s">
        <v>40</v>
      </c>
      <c r="L18" s="21" t="str">
        <f t="shared" si="1"/>
        <v>-</v>
      </c>
      <c r="M18" s="25">
        <v>0.5</v>
      </c>
      <c r="N18" s="26">
        <f t="shared" si="4"/>
        <v>12.2</v>
      </c>
      <c r="O18" s="31">
        <v>0.0006944444444444445</v>
      </c>
      <c r="P18" s="32">
        <f>P17+1/24/60</f>
        <v>0.015277777777777776</v>
      </c>
      <c r="Q18" s="37">
        <f>Q17+1/24/60</f>
        <v>0.28958333333333325</v>
      </c>
      <c r="Y18">
        <v>1821</v>
      </c>
      <c r="Z18" t="s">
        <v>130</v>
      </c>
      <c r="AA18">
        <v>0.799</v>
      </c>
      <c r="AB18">
        <v>10.453</v>
      </c>
      <c r="AC18" s="40" t="s">
        <v>131</v>
      </c>
    </row>
    <row r="19" spans="1:29" ht="12.75">
      <c r="A19" s="16" t="s">
        <v>105</v>
      </c>
      <c r="B19" s="18" t="s">
        <v>81</v>
      </c>
      <c r="C19" s="21" t="str">
        <f t="shared" si="0"/>
        <v>-</v>
      </c>
      <c r="D19" s="25">
        <v>1.2</v>
      </c>
      <c r="E19" s="26">
        <f t="shared" si="3"/>
        <v>8.799999999999999</v>
      </c>
      <c r="F19" s="31">
        <v>0.001388888888888889</v>
      </c>
      <c r="G19" s="32">
        <f>G18+2/24/60</f>
        <v>0.012499999999999999</v>
      </c>
      <c r="H19" s="37">
        <f>H18+2/24/60</f>
        <v>0.6583333333333333</v>
      </c>
      <c r="J19" s="16" t="s">
        <v>69</v>
      </c>
      <c r="K19" s="18" t="s">
        <v>40</v>
      </c>
      <c r="L19" s="21" t="str">
        <f t="shared" si="1"/>
        <v>-</v>
      </c>
      <c r="M19" s="25">
        <v>2.2</v>
      </c>
      <c r="N19" s="26">
        <f>N18+M19</f>
        <v>14.399999999999999</v>
      </c>
      <c r="O19" s="31">
        <v>0.0020833333333333333</v>
      </c>
      <c r="P19" s="32">
        <f>P18+3/24/60</f>
        <v>0.01736111111111111</v>
      </c>
      <c r="Q19" s="37">
        <f>Q18+3/24/60</f>
        <v>0.2916666666666666</v>
      </c>
      <c r="Y19">
        <v>1820</v>
      </c>
      <c r="Z19" t="s">
        <v>132</v>
      </c>
      <c r="AA19">
        <v>0.516</v>
      </c>
      <c r="AB19">
        <v>10.969</v>
      </c>
      <c r="AC19" s="40" t="s">
        <v>133</v>
      </c>
    </row>
    <row r="20" spans="1:29" ht="12.75">
      <c r="A20" s="16" t="s">
        <v>106</v>
      </c>
      <c r="B20" s="18" t="s">
        <v>81</v>
      </c>
      <c r="C20" s="21" t="str">
        <f t="shared" si="0"/>
        <v>-</v>
      </c>
      <c r="D20" s="25">
        <v>1.5</v>
      </c>
      <c r="E20" s="26">
        <f t="shared" si="3"/>
        <v>10.299999999999999</v>
      </c>
      <c r="F20" s="31">
        <v>0.001388888888888889</v>
      </c>
      <c r="G20" s="32">
        <f>G19+2/24/60</f>
        <v>0.013888888888888888</v>
      </c>
      <c r="H20" s="37">
        <f>H19+2/24/60</f>
        <v>0.6597222222222222</v>
      </c>
      <c r="J20" s="16" t="s">
        <v>70</v>
      </c>
      <c r="K20" s="18" t="s">
        <v>40</v>
      </c>
      <c r="L20" s="21" t="str">
        <f t="shared" si="1"/>
        <v>-</v>
      </c>
      <c r="M20" s="25">
        <v>1.2</v>
      </c>
      <c r="N20" s="26">
        <f>M20+N19</f>
        <v>15.599999999999998</v>
      </c>
      <c r="O20" s="31">
        <v>0.001388888888888889</v>
      </c>
      <c r="P20" s="32">
        <f>P19+2/24/60</f>
        <v>0.018749999999999996</v>
      </c>
      <c r="Q20" s="37">
        <f>Q19+2/24/60</f>
        <v>0.29305555555555546</v>
      </c>
      <c r="Y20">
        <v>1292</v>
      </c>
      <c r="Z20" t="s">
        <v>134</v>
      </c>
      <c r="AA20">
        <v>1.471</v>
      </c>
      <c r="AB20">
        <v>12.44</v>
      </c>
      <c r="AC20" s="40" t="s">
        <v>135</v>
      </c>
    </row>
    <row r="21" spans="1:29" ht="12.75">
      <c r="A21" s="16" t="s">
        <v>107</v>
      </c>
      <c r="B21" s="18" t="s">
        <v>81</v>
      </c>
      <c r="C21" s="21" t="str">
        <f t="shared" si="0"/>
        <v>-</v>
      </c>
      <c r="D21" s="25">
        <v>0.6</v>
      </c>
      <c r="E21" s="26">
        <f t="shared" si="3"/>
        <v>10.899999999999999</v>
      </c>
      <c r="F21" s="31">
        <v>0.0006944444444444445</v>
      </c>
      <c r="G21" s="32">
        <f>G20+1/24/60</f>
        <v>0.014583333333333332</v>
      </c>
      <c r="H21" s="37">
        <f>H20+1/24/60</f>
        <v>0.6604166666666667</v>
      </c>
      <c r="J21" s="16" t="s">
        <v>10</v>
      </c>
      <c r="K21" s="18" t="s">
        <v>32</v>
      </c>
      <c r="L21" s="21" t="str">
        <f t="shared" si="1"/>
        <v>-</v>
      </c>
      <c r="M21" s="25">
        <v>1.9</v>
      </c>
      <c r="N21" s="26">
        <f>M21+N20</f>
        <v>17.499999999999996</v>
      </c>
      <c r="O21" s="31">
        <v>0.0020833333333333333</v>
      </c>
      <c r="P21" s="32">
        <f>P20+3/24/60</f>
        <v>0.02083333333333333</v>
      </c>
      <c r="Q21" s="37">
        <f>Q20+3/24/60</f>
        <v>0.2951388888888888</v>
      </c>
      <c r="Y21">
        <v>1818</v>
      </c>
      <c r="Z21" t="s">
        <v>136</v>
      </c>
      <c r="AA21">
        <v>1.052</v>
      </c>
      <c r="AB21">
        <v>13.492</v>
      </c>
      <c r="AC21" s="40" t="s">
        <v>137</v>
      </c>
    </row>
    <row r="22" spans="1:29" ht="12.75">
      <c r="A22" s="16" t="s">
        <v>108</v>
      </c>
      <c r="B22" s="18" t="s">
        <v>81</v>
      </c>
      <c r="C22" s="21" t="str">
        <f t="shared" si="0"/>
        <v>-</v>
      </c>
      <c r="D22" s="25">
        <v>1</v>
      </c>
      <c r="E22" s="26">
        <f t="shared" si="3"/>
        <v>11.899999999999999</v>
      </c>
      <c r="F22" s="31">
        <v>0.001388888888888889</v>
      </c>
      <c r="G22" s="32">
        <f>G21+2/24/60</f>
        <v>0.01597222222222222</v>
      </c>
      <c r="H22" s="37">
        <f>H21+2/24/60</f>
        <v>0.6618055555555555</v>
      </c>
      <c r="J22" s="16" t="s">
        <v>108</v>
      </c>
      <c r="K22" s="18" t="s">
        <v>81</v>
      </c>
      <c r="L22" s="21" t="str">
        <f t="shared" si="1"/>
        <v>-</v>
      </c>
      <c r="M22" s="25">
        <v>1.7</v>
      </c>
      <c r="N22" s="26">
        <f t="shared" si="4"/>
        <v>19.199999999999996</v>
      </c>
      <c r="O22" s="31">
        <v>0.0020833333333333333</v>
      </c>
      <c r="P22" s="32">
        <f>P21+3/24/60</f>
        <v>0.02291666666666666</v>
      </c>
      <c r="Q22" s="37">
        <f>Q21+3/24/60</f>
        <v>0.2972222222222221</v>
      </c>
      <c r="Y22">
        <v>1817</v>
      </c>
      <c r="Z22" t="s">
        <v>138</v>
      </c>
      <c r="AA22">
        <v>1.559</v>
      </c>
      <c r="AB22">
        <v>15.051</v>
      </c>
      <c r="AC22" s="40" t="s">
        <v>139</v>
      </c>
    </row>
    <row r="23" spans="1:29" s="2" customFormat="1" ht="12.75">
      <c r="A23" s="16" t="s">
        <v>65</v>
      </c>
      <c r="B23" s="18" t="s">
        <v>40</v>
      </c>
      <c r="C23" s="21" t="str">
        <f>IF(D23&gt;2.9,D23/F23/24,"-")</f>
        <v>-</v>
      </c>
      <c r="D23" s="25">
        <v>1.7</v>
      </c>
      <c r="E23" s="26">
        <f>D23+E22</f>
        <v>13.599999999999998</v>
      </c>
      <c r="F23" s="31">
        <v>0.0020833333333333333</v>
      </c>
      <c r="G23" s="32">
        <f>G22+3/24/60</f>
        <v>0.018055555555555554</v>
      </c>
      <c r="H23" s="37">
        <f>H22+3/24/60</f>
        <v>0.6638888888888889</v>
      </c>
      <c r="J23" s="16" t="s">
        <v>107</v>
      </c>
      <c r="K23" s="18" t="s">
        <v>81</v>
      </c>
      <c r="L23" s="21" t="str">
        <f aca="true" t="shared" si="5" ref="L23:L35">IF(M23&gt;2.9,M23/O23/24,"-")</f>
        <v>-</v>
      </c>
      <c r="M23" s="25">
        <v>1</v>
      </c>
      <c r="N23" s="26">
        <f t="shared" si="4"/>
        <v>20.199999999999996</v>
      </c>
      <c r="O23" s="31">
        <v>0.001388888888888889</v>
      </c>
      <c r="P23" s="32">
        <f>P22+2/24/60</f>
        <v>0.02430555555555555</v>
      </c>
      <c r="Q23" s="37">
        <f>Q22+2/24/60</f>
        <v>0.298611111111111</v>
      </c>
      <c r="W23"/>
      <c r="X23"/>
      <c r="Y23">
        <v>164</v>
      </c>
      <c r="Z23" t="s">
        <v>140</v>
      </c>
      <c r="AA23" t="s">
        <v>141</v>
      </c>
      <c r="AB23" s="2">
        <v>15.507</v>
      </c>
      <c r="AC23" s="2" t="s">
        <v>142</v>
      </c>
    </row>
    <row r="24" spans="1:29" s="2" customFormat="1" ht="12.75">
      <c r="A24" s="16" t="s">
        <v>64</v>
      </c>
      <c r="B24" s="18" t="s">
        <v>40</v>
      </c>
      <c r="C24" s="21" t="str">
        <f aca="true" t="shared" si="6" ref="C24:C34">IF(D24&gt;2.9,D24/F24/24,"-")</f>
        <v>-</v>
      </c>
      <c r="D24" s="25">
        <v>1.9</v>
      </c>
      <c r="E24" s="26">
        <f>D24+E23</f>
        <v>15.499999999999998</v>
      </c>
      <c r="F24" s="31">
        <v>0.0020833333333333333</v>
      </c>
      <c r="G24" s="32">
        <f>G23+3/24/60</f>
        <v>0.020138888888888887</v>
      </c>
      <c r="H24" s="37">
        <f>H23+3/24/60</f>
        <v>0.6659722222222222</v>
      </c>
      <c r="J24" s="16" t="s">
        <v>106</v>
      </c>
      <c r="K24" s="18" t="s">
        <v>81</v>
      </c>
      <c r="L24" s="21" t="str">
        <f t="shared" si="5"/>
        <v>-</v>
      </c>
      <c r="M24" s="25">
        <v>0.6</v>
      </c>
      <c r="N24" s="26">
        <f t="shared" si="4"/>
        <v>20.799999999999997</v>
      </c>
      <c r="O24" s="31">
        <v>0.0006944444444444445</v>
      </c>
      <c r="P24" s="32">
        <f>P23+1/24/60</f>
        <v>0.024999999999999994</v>
      </c>
      <c r="Q24" s="37">
        <f>Q23+1/24/60</f>
        <v>0.29930555555555544</v>
      </c>
      <c r="W24"/>
      <c r="X24"/>
      <c r="Y24">
        <v>165</v>
      </c>
      <c r="Z24" t="s">
        <v>143</v>
      </c>
      <c r="AA24">
        <v>1.001</v>
      </c>
      <c r="AB24" s="2">
        <v>16.508</v>
      </c>
      <c r="AC24" s="2" t="s">
        <v>144</v>
      </c>
    </row>
    <row r="25" spans="1:29" s="2" customFormat="1" ht="12.75">
      <c r="A25" s="16" t="s">
        <v>66</v>
      </c>
      <c r="B25" s="18" t="s">
        <v>40</v>
      </c>
      <c r="C25" s="21" t="str">
        <f t="shared" si="6"/>
        <v>-</v>
      </c>
      <c r="D25" s="25">
        <v>1.2</v>
      </c>
      <c r="E25" s="26">
        <f>E24+D25</f>
        <v>16.7</v>
      </c>
      <c r="F25" s="31">
        <v>0.001388888888888889</v>
      </c>
      <c r="G25" s="32">
        <f>G24+2/24/60</f>
        <v>0.021527777777777774</v>
      </c>
      <c r="H25" s="37">
        <f>H24+2/24/60</f>
        <v>0.6673611111111111</v>
      </c>
      <c r="J25" s="16" t="s">
        <v>159</v>
      </c>
      <c r="K25" s="18" t="s">
        <v>81</v>
      </c>
      <c r="L25" s="21" t="str">
        <f t="shared" si="5"/>
        <v>-</v>
      </c>
      <c r="M25" s="25">
        <v>1.5</v>
      </c>
      <c r="N25" s="26">
        <f>N24+M25</f>
        <v>22.299999999999997</v>
      </c>
      <c r="O25" s="31">
        <v>0.001388888888888889</v>
      </c>
      <c r="P25" s="32">
        <f>P24+2/24/60</f>
        <v>0.026388888888888882</v>
      </c>
      <c r="Q25" s="37">
        <f>Q24+2/24/60</f>
        <v>0.3006944444444443</v>
      </c>
      <c r="W25"/>
      <c r="X25"/>
      <c r="Y25">
        <v>162</v>
      </c>
      <c r="Z25" t="s">
        <v>145</v>
      </c>
      <c r="AA25">
        <v>0.603</v>
      </c>
      <c r="AB25" s="2">
        <v>17.111</v>
      </c>
      <c r="AC25" s="2" t="s">
        <v>146</v>
      </c>
    </row>
    <row r="26" spans="1:29" s="2" customFormat="1" ht="12.75">
      <c r="A26" s="16" t="s">
        <v>67</v>
      </c>
      <c r="B26" s="18" t="s">
        <v>40</v>
      </c>
      <c r="C26" s="21" t="str">
        <f t="shared" si="6"/>
        <v>-</v>
      </c>
      <c r="D26" s="25">
        <v>2.2</v>
      </c>
      <c r="E26" s="26">
        <f>D26+E25</f>
        <v>18.9</v>
      </c>
      <c r="F26" s="31">
        <v>0.0020833333333333333</v>
      </c>
      <c r="G26" s="32">
        <f>G25+3/24/60</f>
        <v>0.023611111111111107</v>
      </c>
      <c r="H26" s="37">
        <f>H25+3/24/60</f>
        <v>0.6694444444444444</v>
      </c>
      <c r="J26" s="16" t="s">
        <v>160</v>
      </c>
      <c r="K26" s="18" t="s">
        <v>81</v>
      </c>
      <c r="L26" s="21" t="str">
        <f t="shared" si="5"/>
        <v>-</v>
      </c>
      <c r="M26" s="25">
        <v>1.2</v>
      </c>
      <c r="N26" s="26">
        <f>M26+N25</f>
        <v>23.499999999999996</v>
      </c>
      <c r="O26" s="31">
        <v>0.001388888888888889</v>
      </c>
      <c r="P26" s="32">
        <f>P25+2/24/60</f>
        <v>0.02777777777777777</v>
      </c>
      <c r="Q26" s="37">
        <f>Q25+2/24/60</f>
        <v>0.3020833333333332</v>
      </c>
      <c r="W26"/>
      <c r="X26"/>
      <c r="Y26">
        <v>166</v>
      </c>
      <c r="Z26" t="s">
        <v>147</v>
      </c>
      <c r="AA26">
        <v>0.73</v>
      </c>
      <c r="AB26" s="2">
        <v>17.841</v>
      </c>
      <c r="AC26" s="2" t="s">
        <v>148</v>
      </c>
    </row>
    <row r="27" spans="1:29" s="2" customFormat="1" ht="12.75">
      <c r="A27" s="16" t="s">
        <v>13</v>
      </c>
      <c r="B27" s="18" t="s">
        <v>31</v>
      </c>
      <c r="C27" s="21" t="str">
        <f t="shared" si="6"/>
        <v>-</v>
      </c>
      <c r="D27" s="25">
        <v>0.4</v>
      </c>
      <c r="E27" s="26">
        <f>D27+E26</f>
        <v>19.299999999999997</v>
      </c>
      <c r="F27" s="31">
        <v>0.0006944444444444445</v>
      </c>
      <c r="G27" s="32">
        <f>G26+1/24/60</f>
        <v>0.024305555555555552</v>
      </c>
      <c r="H27" s="37">
        <f>H26+1/24/60</f>
        <v>0.6701388888888888</v>
      </c>
      <c r="J27" s="16" t="s">
        <v>161</v>
      </c>
      <c r="K27" s="18" t="s">
        <v>31</v>
      </c>
      <c r="L27" s="21" t="str">
        <f t="shared" si="5"/>
        <v>-</v>
      </c>
      <c r="M27" s="25">
        <v>2</v>
      </c>
      <c r="N27" s="26">
        <f>M27+N26</f>
        <v>25.499999999999996</v>
      </c>
      <c r="O27" s="31">
        <v>0.002777777777777778</v>
      </c>
      <c r="P27" s="32">
        <f>P26+4/24/60</f>
        <v>0.030555555555555548</v>
      </c>
      <c r="Q27" s="37">
        <f>Q26+4/24/60</f>
        <v>0.30486111111111097</v>
      </c>
      <c r="W27"/>
      <c r="X27"/>
      <c r="Y27">
        <v>163</v>
      </c>
      <c r="Z27" t="s">
        <v>149</v>
      </c>
      <c r="AA27">
        <v>0.495</v>
      </c>
      <c r="AB27" s="2">
        <v>18.336</v>
      </c>
      <c r="AC27" s="2" t="s">
        <v>150</v>
      </c>
    </row>
    <row r="28" spans="1:29" s="2" customFormat="1" ht="12.75">
      <c r="A28" s="16" t="s">
        <v>83</v>
      </c>
      <c r="B28" s="18" t="s">
        <v>31</v>
      </c>
      <c r="C28" s="21" t="str">
        <f t="shared" si="6"/>
        <v>-</v>
      </c>
      <c r="D28" s="25">
        <v>2.2</v>
      </c>
      <c r="E28" s="26">
        <f aca="true" t="shared" si="7" ref="E28:E33">D28+E27</f>
        <v>21.499999999999996</v>
      </c>
      <c r="F28" s="31">
        <v>0.0020833333333333333</v>
      </c>
      <c r="G28" s="32">
        <f>G27+3/24/60</f>
        <v>0.026388888888888885</v>
      </c>
      <c r="H28" s="37">
        <f>H27+3/24/60</f>
        <v>0.6722222222222222</v>
      </c>
      <c r="J28" s="16" t="s">
        <v>162</v>
      </c>
      <c r="K28" s="18" t="s">
        <v>31</v>
      </c>
      <c r="L28" s="21" t="str">
        <f t="shared" si="5"/>
        <v>-</v>
      </c>
      <c r="M28" s="25">
        <v>1</v>
      </c>
      <c r="N28" s="26">
        <f t="shared" si="4"/>
        <v>26.499999999999996</v>
      </c>
      <c r="O28" s="31">
        <v>0.001388888888888889</v>
      </c>
      <c r="P28" s="32">
        <f>P27+2/24/60</f>
        <v>0.031944444444444435</v>
      </c>
      <c r="Q28" s="37">
        <f>Q27+2/24/60</f>
        <v>0.30624999999999986</v>
      </c>
      <c r="W28"/>
      <c r="X28"/>
      <c r="Y28">
        <v>86</v>
      </c>
      <c r="Z28" t="s">
        <v>151</v>
      </c>
      <c r="AA28">
        <v>0.483</v>
      </c>
      <c r="AB28" s="2">
        <v>18.819</v>
      </c>
      <c r="AC28" s="2" t="s">
        <v>152</v>
      </c>
    </row>
    <row r="29" spans="1:29" s="2" customFormat="1" ht="12.75">
      <c r="A29" s="16" t="s">
        <v>84</v>
      </c>
      <c r="B29" s="18" t="s">
        <v>31</v>
      </c>
      <c r="C29" s="21" t="str">
        <f t="shared" si="6"/>
        <v>-</v>
      </c>
      <c r="D29" s="25">
        <v>2.4</v>
      </c>
      <c r="E29" s="26">
        <f t="shared" si="7"/>
        <v>23.899999999999995</v>
      </c>
      <c r="F29" s="31">
        <v>0.0020833333333333333</v>
      </c>
      <c r="G29" s="32">
        <f>G28+3/24/60</f>
        <v>0.028472222222222218</v>
      </c>
      <c r="H29" s="37">
        <f>H28+3/24/60</f>
        <v>0.6743055555555555</v>
      </c>
      <c r="J29" s="16" t="s">
        <v>163</v>
      </c>
      <c r="K29" s="18" t="s">
        <v>31</v>
      </c>
      <c r="L29" s="21" t="str">
        <f t="shared" si="5"/>
        <v>-</v>
      </c>
      <c r="M29" s="25">
        <v>0.6</v>
      </c>
      <c r="N29" s="26">
        <f t="shared" si="4"/>
        <v>27.099999999999998</v>
      </c>
      <c r="O29" s="31">
        <v>0.0006944444444444445</v>
      </c>
      <c r="P29" s="32">
        <f aca="true" t="shared" si="8" ref="P29:Q33">P28+1/24/60</f>
        <v>0.03263888888888888</v>
      </c>
      <c r="Q29" s="37">
        <f t="shared" si="8"/>
        <v>0.3069444444444443</v>
      </c>
      <c r="W29"/>
      <c r="X29"/>
      <c r="Y29">
        <v>172</v>
      </c>
      <c r="Z29" t="s">
        <v>153</v>
      </c>
      <c r="AA29">
        <v>0.403</v>
      </c>
      <c r="AB29" s="2">
        <v>19.222</v>
      </c>
      <c r="AC29" s="2" t="s">
        <v>154</v>
      </c>
    </row>
    <row r="30" spans="1:29" s="2" customFormat="1" ht="12.75">
      <c r="A30" s="16" t="s">
        <v>11</v>
      </c>
      <c r="B30" s="18" t="s">
        <v>31</v>
      </c>
      <c r="C30" s="21" t="str">
        <f t="shared" si="6"/>
        <v>-</v>
      </c>
      <c r="D30" s="25">
        <v>0.5</v>
      </c>
      <c r="E30" s="26">
        <f t="shared" si="7"/>
        <v>24.399999999999995</v>
      </c>
      <c r="F30" s="31">
        <v>0.001388888888888889</v>
      </c>
      <c r="G30" s="32">
        <f aca="true" t="shared" si="9" ref="G30:H32">G29+2/24/60</f>
        <v>0.029861111111111106</v>
      </c>
      <c r="H30" s="37">
        <f t="shared" si="9"/>
        <v>0.6756944444444444</v>
      </c>
      <c r="J30" s="16" t="s">
        <v>164</v>
      </c>
      <c r="K30" s="18" t="s">
        <v>31</v>
      </c>
      <c r="L30" s="21" t="str">
        <f t="shared" si="5"/>
        <v>-</v>
      </c>
      <c r="M30" s="25">
        <v>0.7</v>
      </c>
      <c r="N30" s="26">
        <f t="shared" si="4"/>
        <v>27.799999999999997</v>
      </c>
      <c r="O30" s="31">
        <v>0.0006944444444444445</v>
      </c>
      <c r="P30" s="32">
        <f t="shared" si="8"/>
        <v>0.03333333333333332</v>
      </c>
      <c r="Q30" s="37">
        <f t="shared" si="8"/>
        <v>0.30763888888888874</v>
      </c>
      <c r="W30"/>
      <c r="X30"/>
      <c r="Y30">
        <v>1</v>
      </c>
      <c r="Z30" t="s">
        <v>155</v>
      </c>
      <c r="AA30">
        <v>0.492</v>
      </c>
      <c r="AB30" s="2">
        <v>19.714</v>
      </c>
      <c r="AC30" s="2" t="s">
        <v>156</v>
      </c>
    </row>
    <row r="31" spans="1:29" s="2" customFormat="1" ht="12.75">
      <c r="A31" s="16" t="s">
        <v>85</v>
      </c>
      <c r="B31" s="18" t="s">
        <v>31</v>
      </c>
      <c r="C31" s="21" t="str">
        <f t="shared" si="6"/>
        <v>-</v>
      </c>
      <c r="D31" s="25">
        <v>1</v>
      </c>
      <c r="E31" s="26">
        <f t="shared" si="7"/>
        <v>25.399999999999995</v>
      </c>
      <c r="F31" s="31">
        <v>0.0020833333333333333</v>
      </c>
      <c r="G31" s="32">
        <f>G30+3/24/60</f>
        <v>0.03194444444444444</v>
      </c>
      <c r="H31" s="37">
        <f>H30+3/24/60</f>
        <v>0.6777777777777777</v>
      </c>
      <c r="J31" s="16" t="s">
        <v>165</v>
      </c>
      <c r="K31" s="18" t="s">
        <v>31</v>
      </c>
      <c r="L31" s="21" t="str">
        <f t="shared" si="5"/>
        <v>-</v>
      </c>
      <c r="M31" s="25">
        <v>0.5</v>
      </c>
      <c r="N31" s="26">
        <f>N30+M31</f>
        <v>28.299999999999997</v>
      </c>
      <c r="O31" s="31">
        <v>0.0006944444444444445</v>
      </c>
      <c r="P31" s="32">
        <f t="shared" si="8"/>
        <v>0.03402777777777776</v>
      </c>
      <c r="Q31" s="37">
        <f t="shared" si="8"/>
        <v>0.3083333333333332</v>
      </c>
      <c r="W31"/>
      <c r="X31"/>
      <c r="Y31">
        <v>35</v>
      </c>
      <c r="Z31" t="s">
        <v>157</v>
      </c>
      <c r="AA31">
        <v>1.174</v>
      </c>
      <c r="AB31" s="2">
        <v>20.888</v>
      </c>
      <c r="AC31" s="2" t="s">
        <v>158</v>
      </c>
    </row>
    <row r="32" spans="1:27" s="2" customFormat="1" ht="12.75">
      <c r="A32" s="16" t="s">
        <v>86</v>
      </c>
      <c r="B32" s="18" t="s">
        <v>31</v>
      </c>
      <c r="C32" s="21" t="str">
        <f t="shared" si="6"/>
        <v>-</v>
      </c>
      <c r="D32" s="25">
        <v>0.7</v>
      </c>
      <c r="E32" s="26">
        <f t="shared" si="7"/>
        <v>26.099999999999994</v>
      </c>
      <c r="F32" s="31">
        <v>0.001388888888888889</v>
      </c>
      <c r="G32" s="32">
        <f t="shared" si="9"/>
        <v>0.03333333333333333</v>
      </c>
      <c r="H32" s="37">
        <f t="shared" si="9"/>
        <v>0.6791666666666666</v>
      </c>
      <c r="J32" s="16" t="s">
        <v>166</v>
      </c>
      <c r="K32" s="18" t="s">
        <v>31</v>
      </c>
      <c r="L32" s="21" t="str">
        <f t="shared" si="5"/>
        <v>-</v>
      </c>
      <c r="M32" s="25">
        <v>0.5</v>
      </c>
      <c r="N32" s="26">
        <f>M32+N31</f>
        <v>28.799999999999997</v>
      </c>
      <c r="O32" s="31">
        <v>0.0006944444444444445</v>
      </c>
      <c r="P32" s="32">
        <f t="shared" si="8"/>
        <v>0.0347222222222222</v>
      </c>
      <c r="Q32" s="37">
        <f t="shared" si="8"/>
        <v>0.3090277777777776</v>
      </c>
      <c r="W32"/>
      <c r="X32"/>
      <c r="Y32"/>
      <c r="Z32"/>
      <c r="AA32"/>
    </row>
    <row r="33" spans="1:27" s="2" customFormat="1" ht="12.75">
      <c r="A33" s="16" t="s">
        <v>87</v>
      </c>
      <c r="B33" s="18" t="s">
        <v>31</v>
      </c>
      <c r="C33" s="21" t="str">
        <f t="shared" si="6"/>
        <v>-</v>
      </c>
      <c r="D33" s="25">
        <v>1.6</v>
      </c>
      <c r="E33" s="26">
        <f t="shared" si="7"/>
        <v>27.699999999999996</v>
      </c>
      <c r="F33" s="31">
        <v>0.0020833333333333333</v>
      </c>
      <c r="G33" s="32">
        <f>G32+3/24/60</f>
        <v>0.035416666666666666</v>
      </c>
      <c r="H33" s="37">
        <f>H32+3/24/60</f>
        <v>0.6812499999999999</v>
      </c>
      <c r="J33" s="16" t="s">
        <v>167</v>
      </c>
      <c r="K33" s="18" t="s">
        <v>31</v>
      </c>
      <c r="L33" s="21" t="str">
        <f t="shared" si="5"/>
        <v>-</v>
      </c>
      <c r="M33" s="25">
        <v>0.4</v>
      </c>
      <c r="N33" s="26">
        <f>M33+N32</f>
        <v>29.199999999999996</v>
      </c>
      <c r="O33" s="31">
        <v>0.0006944444444444445</v>
      </c>
      <c r="P33" s="32">
        <f t="shared" si="8"/>
        <v>0.035416666666666645</v>
      </c>
      <c r="Q33" s="37">
        <f t="shared" si="8"/>
        <v>0.30972222222222207</v>
      </c>
      <c r="W33"/>
      <c r="X33"/>
      <c r="Y33"/>
      <c r="Z33"/>
      <c r="AA33"/>
    </row>
    <row r="34" spans="1:27" s="2" customFormat="1" ht="13.5" thickBot="1">
      <c r="A34" s="17" t="s">
        <v>88</v>
      </c>
      <c r="B34" s="19" t="s">
        <v>31</v>
      </c>
      <c r="C34" s="22">
        <f t="shared" si="6"/>
        <v>39.6</v>
      </c>
      <c r="D34" s="27">
        <v>3.3</v>
      </c>
      <c r="E34" s="28">
        <f>D34+E33</f>
        <v>30.999999999999996</v>
      </c>
      <c r="F34" s="33">
        <v>0.003472222222222222</v>
      </c>
      <c r="G34" s="34">
        <f>G33+5/24/60</f>
        <v>0.03888888888888889</v>
      </c>
      <c r="H34" s="38">
        <f>H33+5/24/60</f>
        <v>0.6847222222222221</v>
      </c>
      <c r="J34" s="16" t="s">
        <v>168</v>
      </c>
      <c r="K34" s="18" t="s">
        <v>31</v>
      </c>
      <c r="L34" s="21" t="str">
        <f t="shared" si="5"/>
        <v>-</v>
      </c>
      <c r="M34" s="25">
        <v>0.5</v>
      </c>
      <c r="N34" s="26">
        <f t="shared" si="4"/>
        <v>29.699999999999996</v>
      </c>
      <c r="O34" s="31">
        <v>0.001388888888888889</v>
      </c>
      <c r="P34" s="32">
        <f>P33+2/24/60</f>
        <v>0.036805555555555536</v>
      </c>
      <c r="Q34" s="37">
        <f>Q33+2/24/60</f>
        <v>0.31111111111111095</v>
      </c>
      <c r="W34"/>
      <c r="X34"/>
      <c r="Y34"/>
      <c r="Z34"/>
      <c r="AA34"/>
    </row>
    <row r="35" spans="1:27" s="2" customFormat="1" ht="13.5" thickBot="1">
      <c r="A35" s="3"/>
      <c r="B35" s="8"/>
      <c r="C35" s="9"/>
      <c r="D35" s="10"/>
      <c r="E35" s="11"/>
      <c r="F35" s="12"/>
      <c r="G35" s="12"/>
      <c r="H35" s="12"/>
      <c r="J35" s="17" t="s">
        <v>24</v>
      </c>
      <c r="K35" s="19" t="s">
        <v>30</v>
      </c>
      <c r="L35" s="22" t="str">
        <f t="shared" si="5"/>
        <v>-</v>
      </c>
      <c r="M35" s="27">
        <v>1.2</v>
      </c>
      <c r="N35" s="28">
        <f t="shared" si="4"/>
        <v>30.899999999999995</v>
      </c>
      <c r="O35" s="33">
        <v>0.002777777777777778</v>
      </c>
      <c r="P35" s="34">
        <f>P34+4/24/60</f>
        <v>0.03958333333333331</v>
      </c>
      <c r="Q35" s="38">
        <f>Q34+4/24/60</f>
        <v>0.3138888888888887</v>
      </c>
      <c r="W35"/>
      <c r="X35"/>
      <c r="Y35"/>
      <c r="Z35"/>
      <c r="AA35"/>
    </row>
    <row r="36" spans="1:27" s="2" customFormat="1" ht="12.75">
      <c r="A36" s="3"/>
      <c r="B36" s="8"/>
      <c r="C36" s="9"/>
      <c r="D36" s="10"/>
      <c r="E36" s="11"/>
      <c r="F36" s="12"/>
      <c r="G36" s="12"/>
      <c r="H36" s="12"/>
      <c r="J36" s="3"/>
      <c r="K36" s="8"/>
      <c r="L36" s="9"/>
      <c r="M36" s="10"/>
      <c r="N36" s="11"/>
      <c r="O36" s="12"/>
      <c r="P36" s="12"/>
      <c r="Q36" s="12"/>
      <c r="W36"/>
      <c r="X36"/>
      <c r="Y36"/>
      <c r="Z36"/>
      <c r="AA36"/>
    </row>
    <row r="37" spans="1:17" ht="12.75">
      <c r="A37" s="2" t="s">
        <v>34</v>
      </c>
      <c r="J37" s="3"/>
      <c r="K37" s="3"/>
      <c r="L37" s="3"/>
      <c r="M37" s="3"/>
      <c r="N37" s="3"/>
      <c r="O37" s="3"/>
      <c r="P37" s="3"/>
      <c r="Q37" s="3"/>
    </row>
    <row r="39" ht="12.75">
      <c r="A39" s="2" t="s">
        <v>0</v>
      </c>
    </row>
    <row r="40" spans="1:27" s="2" customFormat="1" ht="12.75">
      <c r="A40" s="2" t="s">
        <v>35</v>
      </c>
      <c r="B40" s="1"/>
      <c r="C40" s="1"/>
      <c r="W40"/>
      <c r="X40"/>
      <c r="Y40"/>
      <c r="Z40"/>
      <c r="AA40"/>
    </row>
    <row r="41" spans="1:27" s="2" customFormat="1" ht="12.75">
      <c r="A41" s="2" t="s">
        <v>6</v>
      </c>
      <c r="B41" s="1"/>
      <c r="C41" s="1"/>
      <c r="W41"/>
      <c r="X41"/>
      <c r="Y41"/>
      <c r="Z41"/>
      <c r="AA41"/>
    </row>
    <row r="42" spans="1:27" s="2" customFormat="1" ht="12.75">
      <c r="A42" s="2" t="s">
        <v>36</v>
      </c>
      <c r="B42" s="1"/>
      <c r="C42" s="1"/>
      <c r="W42"/>
      <c r="X42"/>
      <c r="Y42"/>
      <c r="Z42"/>
      <c r="AA42"/>
    </row>
    <row r="43" spans="2:27" s="2" customFormat="1" ht="12.75">
      <c r="B43" s="1"/>
      <c r="C43" s="1"/>
      <c r="E43" s="5"/>
      <c r="F43" s="5"/>
      <c r="W43"/>
      <c r="X43"/>
      <c r="Y43"/>
      <c r="Z43"/>
      <c r="AA43"/>
    </row>
    <row r="44" spans="1:27" s="2" customFormat="1" ht="12.75">
      <c r="A44" s="2" t="s">
        <v>12</v>
      </c>
      <c r="B44" s="1"/>
      <c r="C44" s="1"/>
      <c r="E44" s="5"/>
      <c r="F44" s="5"/>
      <c r="W44"/>
      <c r="X44"/>
      <c r="Y44"/>
      <c r="Z44"/>
      <c r="AA44"/>
    </row>
    <row r="45" spans="1:27" s="2" customFormat="1" ht="12.75">
      <c r="A45" s="2" t="s">
        <v>39</v>
      </c>
      <c r="B45" s="1"/>
      <c r="C45" s="1"/>
      <c r="E45" s="5"/>
      <c r="F45" s="5"/>
      <c r="W45"/>
      <c r="X45"/>
      <c r="Y45"/>
      <c r="Z45"/>
      <c r="AA45"/>
    </row>
    <row r="46" ht="12.75">
      <c r="A46" s="2" t="s">
        <v>109</v>
      </c>
    </row>
  </sheetData>
  <sheetProtection/>
  <mergeCells count="13">
    <mergeCell ref="D4:E4"/>
    <mergeCell ref="B7:B9"/>
    <mergeCell ref="C7:C9"/>
    <mergeCell ref="D7:D9"/>
    <mergeCell ref="E7:E9"/>
    <mergeCell ref="F7:F9"/>
    <mergeCell ref="P7:P9"/>
    <mergeCell ref="G7:G9"/>
    <mergeCell ref="K7:K9"/>
    <mergeCell ref="L7:L9"/>
    <mergeCell ref="M7:M9"/>
    <mergeCell ref="N7:N9"/>
    <mergeCell ref="O7:O9"/>
  </mergeCells>
  <printOptions/>
  <pageMargins left="0.5905511811023623" right="0.5905511811023623" top="0.31496062992125984" bottom="0.31496062992125984" header="0.31496062992125984" footer="0.31496062992125984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9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2.8515625" style="62" customWidth="1"/>
    <col min="2" max="2" width="57.00390625" style="43" customWidth="1"/>
    <col min="3" max="3" width="6.8515625" style="67" hidden="1" customWidth="1"/>
    <col min="4" max="4" width="5.7109375" style="67" hidden="1" customWidth="1"/>
    <col min="5" max="5" width="7.00390625" style="43" hidden="1" customWidth="1"/>
    <col min="6" max="8" width="5.7109375" style="43" hidden="1" customWidth="1"/>
    <col min="9" max="13" width="6.7109375" style="43" customWidth="1"/>
    <col min="14" max="14" width="1.1484375" style="43" customWidth="1"/>
    <col min="15" max="15" width="2.7109375" style="67" customWidth="1"/>
    <col min="16" max="16" width="57.7109375" style="43" customWidth="1"/>
    <col min="17" max="17" width="6.7109375" style="43" hidden="1" customWidth="1"/>
    <col min="18" max="18" width="5.7109375" style="43" hidden="1" customWidth="1"/>
    <col min="19" max="19" width="8.7109375" style="43" hidden="1" customWidth="1"/>
    <col min="20" max="20" width="5.7109375" style="43" hidden="1" customWidth="1"/>
    <col min="21" max="21" width="6.140625" style="43" hidden="1" customWidth="1"/>
    <col min="22" max="22" width="6.57421875" style="43" hidden="1" customWidth="1"/>
    <col min="23" max="23" width="6.7109375" style="43" customWidth="1"/>
    <col min="24" max="24" width="6.7109375" style="43" hidden="1" customWidth="1"/>
    <col min="25" max="28" width="6.7109375" style="43" customWidth="1"/>
    <col min="29" max="16384" width="9.140625" style="62" customWidth="1"/>
  </cols>
  <sheetData>
    <row r="1" spans="2:15" s="43" customFormat="1" ht="11.25">
      <c r="B1" s="42"/>
      <c r="C1" s="104" t="s">
        <v>256</v>
      </c>
      <c r="D1" s="61"/>
      <c r="E1" s="42"/>
      <c r="F1" s="42"/>
      <c r="G1" s="42"/>
      <c r="H1" s="42"/>
      <c r="I1" s="42"/>
      <c r="J1" s="42"/>
      <c r="K1" s="42"/>
      <c r="L1" s="42"/>
      <c r="M1" s="42"/>
      <c r="N1" s="143"/>
      <c r="O1" s="67"/>
    </row>
    <row r="2" spans="2:14" ht="12">
      <c r="B2" s="42"/>
      <c r="C2" s="42" t="s">
        <v>17</v>
      </c>
      <c r="D2" s="61"/>
      <c r="E2" s="42" t="s">
        <v>333</v>
      </c>
      <c r="F2" s="42"/>
      <c r="G2" s="42"/>
      <c r="H2" s="42"/>
      <c r="I2" s="42" t="s">
        <v>293</v>
      </c>
      <c r="J2" s="42"/>
      <c r="K2" s="42"/>
      <c r="L2" s="42"/>
      <c r="M2" s="42"/>
      <c r="N2" s="143"/>
    </row>
    <row r="3" spans="2:28" s="107" customFormat="1" ht="11.25" hidden="1">
      <c r="B3" s="141"/>
      <c r="C3" s="142"/>
      <c r="D3" s="142"/>
      <c r="E3" s="141"/>
      <c r="F3" s="141"/>
      <c r="G3" s="141"/>
      <c r="H3" s="141"/>
      <c r="I3" s="141" t="s">
        <v>324</v>
      </c>
      <c r="J3" s="141" t="s">
        <v>326</v>
      </c>
      <c r="K3" s="141" t="s">
        <v>328</v>
      </c>
      <c r="L3" s="141" t="s">
        <v>312</v>
      </c>
      <c r="M3" s="141" t="s">
        <v>323</v>
      </c>
      <c r="N3" s="144"/>
      <c r="O3" s="142"/>
      <c r="P3" s="141"/>
      <c r="Q3" s="141"/>
      <c r="R3" s="141"/>
      <c r="S3" s="141"/>
      <c r="T3" s="141"/>
      <c r="U3" s="141"/>
      <c r="V3" s="141"/>
      <c r="W3" s="141" t="s">
        <v>323</v>
      </c>
      <c r="X3" s="141"/>
      <c r="Y3" s="141" t="s">
        <v>325</v>
      </c>
      <c r="Z3" s="141" t="s">
        <v>328</v>
      </c>
      <c r="AA3" s="141" t="s">
        <v>328</v>
      </c>
      <c r="AB3" s="141" t="s">
        <v>312</v>
      </c>
    </row>
    <row r="4" ht="12">
      <c r="N4" s="90"/>
    </row>
    <row r="5" spans="1:28" s="107" customFormat="1" ht="12.75" customHeight="1">
      <c r="A5" s="210" t="s">
        <v>290</v>
      </c>
      <c r="B5" s="154" t="s">
        <v>19</v>
      </c>
      <c r="C5" s="204" t="s">
        <v>33</v>
      </c>
      <c r="D5" s="204" t="s">
        <v>29</v>
      </c>
      <c r="E5" s="204" t="s">
        <v>258</v>
      </c>
      <c r="F5" s="204" t="s">
        <v>21</v>
      </c>
      <c r="G5" s="204" t="s">
        <v>22</v>
      </c>
      <c r="H5" s="204" t="s">
        <v>23</v>
      </c>
      <c r="I5" s="155" t="s">
        <v>1</v>
      </c>
      <c r="J5" s="155" t="s">
        <v>190</v>
      </c>
      <c r="K5" s="156" t="s">
        <v>1</v>
      </c>
      <c r="L5" s="156" t="s">
        <v>1</v>
      </c>
      <c r="M5" s="156" t="s">
        <v>1</v>
      </c>
      <c r="N5" s="157"/>
      <c r="O5" s="207" t="s">
        <v>290</v>
      </c>
      <c r="P5" s="158" t="s">
        <v>19</v>
      </c>
      <c r="Q5" s="204" t="s">
        <v>33</v>
      </c>
      <c r="R5" s="204" t="s">
        <v>29</v>
      </c>
      <c r="S5" s="204" t="s">
        <v>258</v>
      </c>
      <c r="T5" s="204" t="s">
        <v>21</v>
      </c>
      <c r="U5" s="204" t="s">
        <v>22</v>
      </c>
      <c r="V5" s="204" t="s">
        <v>23</v>
      </c>
      <c r="W5" s="156" t="s">
        <v>1</v>
      </c>
      <c r="X5" s="156" t="s">
        <v>1</v>
      </c>
      <c r="Y5" s="156" t="s">
        <v>1</v>
      </c>
      <c r="Z5" s="156" t="s">
        <v>190</v>
      </c>
      <c r="AA5" s="156" t="s">
        <v>1</v>
      </c>
      <c r="AB5" s="156" t="s">
        <v>1</v>
      </c>
    </row>
    <row r="6" spans="1:28" s="107" customFormat="1" ht="11.25">
      <c r="A6" s="211"/>
      <c r="B6" s="154" t="s">
        <v>2</v>
      </c>
      <c r="C6" s="205"/>
      <c r="D6" s="205"/>
      <c r="E6" s="205"/>
      <c r="F6" s="205"/>
      <c r="G6" s="205"/>
      <c r="H6" s="205"/>
      <c r="I6" s="153" t="s">
        <v>4</v>
      </c>
      <c r="J6" s="153" t="s">
        <v>4</v>
      </c>
      <c r="K6" s="154" t="s">
        <v>4</v>
      </c>
      <c r="L6" s="154" t="s">
        <v>4</v>
      </c>
      <c r="M6" s="154" t="s">
        <v>4</v>
      </c>
      <c r="N6" s="159"/>
      <c r="O6" s="208"/>
      <c r="P6" s="158" t="s">
        <v>2</v>
      </c>
      <c r="Q6" s="205"/>
      <c r="R6" s="205"/>
      <c r="S6" s="205"/>
      <c r="T6" s="205"/>
      <c r="U6" s="205"/>
      <c r="V6" s="205"/>
      <c r="W6" s="154" t="s">
        <v>4</v>
      </c>
      <c r="X6" s="154"/>
      <c r="Y6" s="154" t="s">
        <v>4</v>
      </c>
      <c r="Z6" s="154" t="s">
        <v>4</v>
      </c>
      <c r="AA6" s="154" t="s">
        <v>4</v>
      </c>
      <c r="AB6" s="154" t="s">
        <v>4</v>
      </c>
    </row>
    <row r="7" spans="1:28" s="107" customFormat="1" ht="16.5" customHeight="1">
      <c r="A7" s="212"/>
      <c r="B7" s="154" t="s">
        <v>5</v>
      </c>
      <c r="C7" s="206"/>
      <c r="D7" s="206"/>
      <c r="E7" s="206"/>
      <c r="F7" s="206"/>
      <c r="G7" s="206"/>
      <c r="H7" s="206"/>
      <c r="I7" s="160" t="s">
        <v>313</v>
      </c>
      <c r="J7" s="160" t="s">
        <v>314</v>
      </c>
      <c r="K7" s="160" t="s">
        <v>315</v>
      </c>
      <c r="L7" s="160" t="s">
        <v>316</v>
      </c>
      <c r="M7" s="160" t="s">
        <v>317</v>
      </c>
      <c r="N7" s="161"/>
      <c r="O7" s="209"/>
      <c r="P7" s="158" t="s">
        <v>5</v>
      </c>
      <c r="Q7" s="206"/>
      <c r="R7" s="206"/>
      <c r="S7" s="206"/>
      <c r="T7" s="206"/>
      <c r="U7" s="206"/>
      <c r="V7" s="206"/>
      <c r="W7" s="160" t="s">
        <v>318</v>
      </c>
      <c r="X7" s="160" t="s">
        <v>319</v>
      </c>
      <c r="Y7" s="160" t="s">
        <v>319</v>
      </c>
      <c r="Z7" s="160" t="s">
        <v>320</v>
      </c>
      <c r="AA7" s="160" t="s">
        <v>321</v>
      </c>
      <c r="AB7" s="160" t="s">
        <v>322</v>
      </c>
    </row>
    <row r="8" spans="1:28" ht="12">
      <c r="A8" s="138">
        <v>1</v>
      </c>
      <c r="B8" s="108" t="s">
        <v>332</v>
      </c>
      <c r="C8" s="82" t="s">
        <v>192</v>
      </c>
      <c r="D8" s="83" t="str">
        <f aca="true" t="shared" si="0" ref="D8:D62">IF(E8&gt;0.2,E8/G8/24,"-")</f>
        <v>-</v>
      </c>
      <c r="E8" s="84">
        <v>0</v>
      </c>
      <c r="F8" s="85">
        <v>0</v>
      </c>
      <c r="G8" s="86">
        <v>0</v>
      </c>
      <c r="H8" s="86">
        <v>0</v>
      </c>
      <c r="I8" s="86">
        <v>0.22916666666666666</v>
      </c>
      <c r="J8" s="86">
        <v>0.3125</v>
      </c>
      <c r="K8" s="88">
        <v>0.4861111111111111</v>
      </c>
      <c r="L8" s="88">
        <v>0.5902777777777778</v>
      </c>
      <c r="M8" s="88">
        <v>0.6875</v>
      </c>
      <c r="N8" s="148">
        <v>0.6527777777777778</v>
      </c>
      <c r="O8" s="82">
        <v>1</v>
      </c>
      <c r="P8" s="150" t="s">
        <v>294</v>
      </c>
      <c r="Q8" s="82" t="s">
        <v>330</v>
      </c>
      <c r="R8" s="83" t="str">
        <f aca="true" t="shared" si="1" ref="R8:R62">IF(S8&gt;0.2,S8/U8/24,"-")</f>
        <v>-</v>
      </c>
      <c r="S8" s="84">
        <v>0</v>
      </c>
      <c r="T8" s="85">
        <v>0</v>
      </c>
      <c r="U8" s="86">
        <v>0.0006944444444444445</v>
      </c>
      <c r="V8" s="86">
        <v>0</v>
      </c>
      <c r="W8" s="86">
        <v>0.22916666666666666</v>
      </c>
      <c r="X8" s="86">
        <v>0.2777777777777778</v>
      </c>
      <c r="Y8" s="86">
        <v>0.3576388888888889</v>
      </c>
      <c r="Z8" s="86">
        <v>0.47222222222222227</v>
      </c>
      <c r="AA8" s="86">
        <v>0.6145833333333334</v>
      </c>
      <c r="AB8" s="86">
        <v>0.7083333333333334</v>
      </c>
    </row>
    <row r="9" spans="1:28" ht="12">
      <c r="A9" s="138">
        <f>SUM(A8+1)</f>
        <v>2</v>
      </c>
      <c r="B9" s="81" t="s">
        <v>289</v>
      </c>
      <c r="C9" s="82" t="s">
        <v>31</v>
      </c>
      <c r="D9" s="83">
        <f t="shared" si="0"/>
        <v>17.999999999999996</v>
      </c>
      <c r="E9" s="84">
        <v>1.2</v>
      </c>
      <c r="F9" s="85">
        <f>E9+F8</f>
        <v>1.2</v>
      </c>
      <c r="G9" s="86">
        <v>0.002777777777777778</v>
      </c>
      <c r="H9" s="86">
        <f>H8+G9</f>
        <v>0.002777777777777778</v>
      </c>
      <c r="I9" s="86">
        <f>I8+G9</f>
        <v>0.23194444444444443</v>
      </c>
      <c r="J9" s="86">
        <f>J8+G9</f>
        <v>0.31527777777777777</v>
      </c>
      <c r="K9" s="86">
        <f>K8+G9</f>
        <v>0.4888888888888889</v>
      </c>
      <c r="L9" s="86">
        <f>G9+L8</f>
        <v>0.5930555555555556</v>
      </c>
      <c r="M9" s="86">
        <f aca="true" t="shared" si="2" ref="M9:M62">M8+G9</f>
        <v>0.6902777777777778</v>
      </c>
      <c r="N9" s="95">
        <f aca="true" t="shared" si="3" ref="N9:N62">N8+G9</f>
        <v>0.6555555555555556</v>
      </c>
      <c r="O9" s="82">
        <f>SUM(O8+1)</f>
        <v>2</v>
      </c>
      <c r="P9" s="150" t="s">
        <v>228</v>
      </c>
      <c r="Q9" s="82" t="s">
        <v>31</v>
      </c>
      <c r="R9" s="83">
        <f t="shared" si="1"/>
        <v>46.5</v>
      </c>
      <c r="S9" s="84">
        <v>3.1</v>
      </c>
      <c r="T9" s="85">
        <f aca="true" t="shared" si="4" ref="T9:T61">S9+T8</f>
        <v>3.1</v>
      </c>
      <c r="U9" s="86">
        <v>0.002777777777777778</v>
      </c>
      <c r="V9" s="86">
        <f aca="true" t="shared" si="5" ref="V9:V62">V8+U9</f>
        <v>0.002777777777777778</v>
      </c>
      <c r="W9" s="86">
        <f>W8+U9</f>
        <v>0.23194444444444443</v>
      </c>
      <c r="X9" s="86">
        <f>U9+X8</f>
        <v>0.28055555555555556</v>
      </c>
      <c r="Y9" s="86">
        <f>Y8+U9</f>
        <v>0.36041666666666666</v>
      </c>
      <c r="Z9" s="86">
        <f>Z8+U9</f>
        <v>0.47500000000000003</v>
      </c>
      <c r="AA9" s="86">
        <f>AA8+U9</f>
        <v>0.6173611111111111</v>
      </c>
      <c r="AB9" s="86">
        <f>U9+AB8</f>
        <v>0.7111111111111111</v>
      </c>
    </row>
    <row r="10" spans="1:33" s="43" customFormat="1" ht="12">
      <c r="A10" s="138">
        <f aca="true" t="shared" si="6" ref="A10:A62">SUM(A9+1)</f>
        <v>3</v>
      </c>
      <c r="B10" s="81" t="s">
        <v>244</v>
      </c>
      <c r="C10" s="82" t="s">
        <v>31</v>
      </c>
      <c r="D10" s="83">
        <f t="shared" si="0"/>
        <v>34</v>
      </c>
      <c r="E10" s="84">
        <v>1.7</v>
      </c>
      <c r="F10" s="85">
        <f aca="true" t="shared" si="7" ref="F10:F62">E10+F9</f>
        <v>2.9</v>
      </c>
      <c r="G10" s="86">
        <v>0.0020833333333333333</v>
      </c>
      <c r="H10" s="86">
        <f aca="true" t="shared" si="8" ref="H10:H62">H9+G10</f>
        <v>0.004861111111111111</v>
      </c>
      <c r="I10" s="86">
        <f aca="true" t="shared" si="9" ref="I10:I62">I9+G10</f>
        <v>0.23402777777777775</v>
      </c>
      <c r="J10" s="86">
        <f aca="true" t="shared" si="10" ref="J10:J62">J9+G10</f>
        <v>0.3173611111111111</v>
      </c>
      <c r="K10" s="86">
        <f aca="true" t="shared" si="11" ref="K10:K62">K9+G10</f>
        <v>0.4909722222222222</v>
      </c>
      <c r="L10" s="86">
        <f aca="true" t="shared" si="12" ref="L10:L62">G10+L9</f>
        <v>0.5951388888888889</v>
      </c>
      <c r="M10" s="86">
        <f t="shared" si="2"/>
        <v>0.6923611111111111</v>
      </c>
      <c r="N10" s="95">
        <f t="shared" si="3"/>
        <v>0.6576388888888889</v>
      </c>
      <c r="O10" s="82">
        <f aca="true" t="shared" si="13" ref="O10:O62">SUM(O9+1)</f>
        <v>3</v>
      </c>
      <c r="P10" s="150" t="s">
        <v>274</v>
      </c>
      <c r="Q10" s="82" t="s">
        <v>31</v>
      </c>
      <c r="R10" s="83">
        <f t="shared" si="1"/>
        <v>45</v>
      </c>
      <c r="S10" s="84">
        <v>1.5</v>
      </c>
      <c r="T10" s="85">
        <f t="shared" si="4"/>
        <v>4.6</v>
      </c>
      <c r="U10" s="86">
        <v>0.001388888888888889</v>
      </c>
      <c r="V10" s="86">
        <f t="shared" si="5"/>
        <v>0.004166666666666667</v>
      </c>
      <c r="W10" s="86">
        <f aca="true" t="shared" si="14" ref="W10:W62">W9+U10</f>
        <v>0.2333333333333333</v>
      </c>
      <c r="X10" s="86">
        <f aca="true" t="shared" si="15" ref="X10:X62">U10+X9</f>
        <v>0.28194444444444444</v>
      </c>
      <c r="Y10" s="86">
        <f aca="true" t="shared" si="16" ref="Y10:Y62">Y9+U10</f>
        <v>0.36180555555555555</v>
      </c>
      <c r="Z10" s="86">
        <f aca="true" t="shared" si="17" ref="Z10:Z62">Z9+U10</f>
        <v>0.4763888888888889</v>
      </c>
      <c r="AA10" s="86">
        <f aca="true" t="shared" si="18" ref="AA10:AA62">AA9+U10</f>
        <v>0.61875</v>
      </c>
      <c r="AB10" s="86">
        <f aca="true" t="shared" si="19" ref="AB10:AB62">U10+AB9</f>
        <v>0.7125</v>
      </c>
      <c r="AC10" s="62"/>
      <c r="AD10" s="62"/>
      <c r="AE10" s="62"/>
      <c r="AF10" s="62"/>
      <c r="AG10" s="62"/>
    </row>
    <row r="11" spans="1:33" s="43" customFormat="1" ht="12">
      <c r="A11" s="138">
        <f t="shared" si="6"/>
        <v>4</v>
      </c>
      <c r="B11" s="81" t="s">
        <v>243</v>
      </c>
      <c r="C11" s="82" t="s">
        <v>31</v>
      </c>
      <c r="D11" s="83">
        <f t="shared" si="0"/>
        <v>34.800000000000004</v>
      </c>
      <c r="E11" s="84">
        <v>2.9</v>
      </c>
      <c r="F11" s="85">
        <f t="shared" si="7"/>
        <v>5.8</v>
      </c>
      <c r="G11" s="86">
        <v>0.003472222222222222</v>
      </c>
      <c r="H11" s="86">
        <f t="shared" si="8"/>
        <v>0.008333333333333333</v>
      </c>
      <c r="I11" s="86">
        <f t="shared" si="9"/>
        <v>0.23749999999999996</v>
      </c>
      <c r="J11" s="86">
        <f t="shared" si="10"/>
        <v>0.3208333333333333</v>
      </c>
      <c r="K11" s="86">
        <f t="shared" si="11"/>
        <v>0.4944444444444444</v>
      </c>
      <c r="L11" s="86">
        <f t="shared" si="12"/>
        <v>0.5986111111111111</v>
      </c>
      <c r="M11" s="86">
        <f t="shared" si="2"/>
        <v>0.6958333333333333</v>
      </c>
      <c r="N11" s="95">
        <f t="shared" si="3"/>
        <v>0.6611111111111111</v>
      </c>
      <c r="O11" s="82">
        <f t="shared" si="13"/>
        <v>4</v>
      </c>
      <c r="P11" s="150" t="s">
        <v>275</v>
      </c>
      <c r="Q11" s="82" t="s">
        <v>31</v>
      </c>
      <c r="R11" s="83">
        <f t="shared" si="1"/>
        <v>39</v>
      </c>
      <c r="S11" s="84">
        <v>1.3</v>
      </c>
      <c r="T11" s="85">
        <f t="shared" si="4"/>
        <v>5.8999999999999995</v>
      </c>
      <c r="U11" s="86">
        <v>0.001388888888888889</v>
      </c>
      <c r="V11" s="86">
        <f t="shared" si="5"/>
        <v>0.005555555555555556</v>
      </c>
      <c r="W11" s="86">
        <f t="shared" si="14"/>
        <v>0.2347222222222222</v>
      </c>
      <c r="X11" s="86">
        <f t="shared" si="15"/>
        <v>0.2833333333333333</v>
      </c>
      <c r="Y11" s="86">
        <f t="shared" si="16"/>
        <v>0.36319444444444443</v>
      </c>
      <c r="Z11" s="86">
        <f t="shared" si="17"/>
        <v>0.4777777777777778</v>
      </c>
      <c r="AA11" s="86">
        <f t="shared" si="18"/>
        <v>0.6201388888888889</v>
      </c>
      <c r="AB11" s="86">
        <f t="shared" si="19"/>
        <v>0.7138888888888889</v>
      </c>
      <c r="AC11" s="62"/>
      <c r="AD11" s="62"/>
      <c r="AE11" s="62"/>
      <c r="AF11" s="62"/>
      <c r="AG11" s="62"/>
    </row>
    <row r="12" spans="1:33" s="43" customFormat="1" ht="12">
      <c r="A12" s="138">
        <f t="shared" si="6"/>
        <v>5</v>
      </c>
      <c r="B12" s="81" t="s">
        <v>291</v>
      </c>
      <c r="C12" s="82" t="s">
        <v>31</v>
      </c>
      <c r="D12" s="83">
        <f t="shared" si="0"/>
        <v>24</v>
      </c>
      <c r="E12" s="84">
        <v>0.4</v>
      </c>
      <c r="F12" s="85">
        <f t="shared" si="7"/>
        <v>6.2</v>
      </c>
      <c r="G12" s="86">
        <v>0.0006944444444444445</v>
      </c>
      <c r="H12" s="86">
        <f t="shared" si="8"/>
        <v>0.009027777777777777</v>
      </c>
      <c r="I12" s="86">
        <f t="shared" si="9"/>
        <v>0.2381944444444444</v>
      </c>
      <c r="J12" s="86">
        <f t="shared" si="10"/>
        <v>0.32152777777777775</v>
      </c>
      <c r="K12" s="86">
        <f t="shared" si="11"/>
        <v>0.49513888888888885</v>
      </c>
      <c r="L12" s="86">
        <f t="shared" si="12"/>
        <v>0.5993055555555555</v>
      </c>
      <c r="M12" s="86">
        <f t="shared" si="2"/>
        <v>0.6965277777777777</v>
      </c>
      <c r="N12" s="95">
        <f t="shared" si="3"/>
        <v>0.6618055555555555</v>
      </c>
      <c r="O12" s="82">
        <f t="shared" si="13"/>
        <v>5</v>
      </c>
      <c r="P12" s="150" t="s">
        <v>229</v>
      </c>
      <c r="Q12" s="82" t="s">
        <v>31</v>
      </c>
      <c r="R12" s="83">
        <f t="shared" si="1"/>
        <v>56.99999999999999</v>
      </c>
      <c r="S12" s="84">
        <v>3.8</v>
      </c>
      <c r="T12" s="85">
        <f t="shared" si="4"/>
        <v>9.7</v>
      </c>
      <c r="U12" s="86">
        <v>0.002777777777777778</v>
      </c>
      <c r="V12" s="86">
        <f t="shared" si="5"/>
        <v>0.008333333333333333</v>
      </c>
      <c r="W12" s="86">
        <f t="shared" si="14"/>
        <v>0.23749999999999996</v>
      </c>
      <c r="X12" s="86">
        <f t="shared" si="15"/>
        <v>0.2861111111111111</v>
      </c>
      <c r="Y12" s="86">
        <f t="shared" si="16"/>
        <v>0.3659722222222222</v>
      </c>
      <c r="Z12" s="86">
        <f t="shared" si="17"/>
        <v>0.48055555555555557</v>
      </c>
      <c r="AA12" s="86">
        <f t="shared" si="18"/>
        <v>0.6229166666666667</v>
      </c>
      <c r="AB12" s="86">
        <f t="shared" si="19"/>
        <v>0.7166666666666667</v>
      </c>
      <c r="AC12" s="62"/>
      <c r="AD12" s="62"/>
      <c r="AE12" s="62"/>
      <c r="AF12" s="62"/>
      <c r="AG12" s="62"/>
    </row>
    <row r="13" spans="1:33" s="43" customFormat="1" ht="12">
      <c r="A13" s="138">
        <f t="shared" si="6"/>
        <v>6</v>
      </c>
      <c r="B13" s="81" t="s">
        <v>246</v>
      </c>
      <c r="C13" s="82" t="s">
        <v>81</v>
      </c>
      <c r="D13" s="83">
        <f t="shared" si="0"/>
        <v>39</v>
      </c>
      <c r="E13" s="84">
        <v>1.3</v>
      </c>
      <c r="F13" s="85">
        <f t="shared" si="7"/>
        <v>7.5</v>
      </c>
      <c r="G13" s="86">
        <v>0.001388888888888889</v>
      </c>
      <c r="H13" s="86">
        <f t="shared" si="8"/>
        <v>0.010416666666666666</v>
      </c>
      <c r="I13" s="86">
        <f t="shared" si="9"/>
        <v>0.2395833333333333</v>
      </c>
      <c r="J13" s="86">
        <f t="shared" si="10"/>
        <v>0.32291666666666663</v>
      </c>
      <c r="K13" s="86">
        <f t="shared" si="11"/>
        <v>0.49652777777777773</v>
      </c>
      <c r="L13" s="86">
        <f t="shared" si="12"/>
        <v>0.6006944444444444</v>
      </c>
      <c r="M13" s="86">
        <f t="shared" si="2"/>
        <v>0.6979166666666666</v>
      </c>
      <c r="N13" s="95">
        <f t="shared" si="3"/>
        <v>0.6631944444444444</v>
      </c>
      <c r="O13" s="82">
        <f t="shared" si="13"/>
        <v>6</v>
      </c>
      <c r="P13" s="150" t="s">
        <v>230</v>
      </c>
      <c r="Q13" s="82" t="s">
        <v>31</v>
      </c>
      <c r="R13" s="83">
        <f t="shared" si="1"/>
        <v>33</v>
      </c>
      <c r="S13" s="84">
        <v>1.1</v>
      </c>
      <c r="T13" s="85">
        <f t="shared" si="4"/>
        <v>10.799999999999999</v>
      </c>
      <c r="U13" s="86">
        <v>0.001388888888888889</v>
      </c>
      <c r="V13" s="86">
        <f t="shared" si="5"/>
        <v>0.009722222222222222</v>
      </c>
      <c r="W13" s="86">
        <f t="shared" si="14"/>
        <v>0.23888888888888885</v>
      </c>
      <c r="X13" s="86">
        <f t="shared" si="15"/>
        <v>0.2875</v>
      </c>
      <c r="Y13" s="86">
        <f t="shared" si="16"/>
        <v>0.3673611111111111</v>
      </c>
      <c r="Z13" s="86">
        <f t="shared" si="17"/>
        <v>0.48194444444444445</v>
      </c>
      <c r="AA13" s="86">
        <f t="shared" si="18"/>
        <v>0.6243055555555556</v>
      </c>
      <c r="AB13" s="86">
        <f t="shared" si="19"/>
        <v>0.7180555555555556</v>
      </c>
      <c r="AC13" s="62"/>
      <c r="AD13" s="62"/>
      <c r="AE13" s="62"/>
      <c r="AF13" s="62"/>
      <c r="AG13" s="62"/>
    </row>
    <row r="14" spans="1:33" s="43" customFormat="1" ht="12">
      <c r="A14" s="138">
        <f t="shared" si="6"/>
        <v>7</v>
      </c>
      <c r="B14" s="81" t="s">
        <v>105</v>
      </c>
      <c r="C14" s="82" t="s">
        <v>81</v>
      </c>
      <c r="D14" s="83">
        <f t="shared" si="0"/>
        <v>41.99999999999999</v>
      </c>
      <c r="E14" s="84">
        <v>1.4</v>
      </c>
      <c r="F14" s="85">
        <f t="shared" si="7"/>
        <v>8.9</v>
      </c>
      <c r="G14" s="86">
        <v>0.001388888888888889</v>
      </c>
      <c r="H14" s="86">
        <f t="shared" si="8"/>
        <v>0.011805555555555555</v>
      </c>
      <c r="I14" s="86">
        <f t="shared" si="9"/>
        <v>0.24097222222222217</v>
      </c>
      <c r="J14" s="86">
        <f t="shared" si="10"/>
        <v>0.3243055555555555</v>
      </c>
      <c r="K14" s="86">
        <f t="shared" si="11"/>
        <v>0.4979166666666666</v>
      </c>
      <c r="L14" s="86">
        <f t="shared" si="12"/>
        <v>0.6020833333333333</v>
      </c>
      <c r="M14" s="86">
        <f t="shared" si="2"/>
        <v>0.6993055555555555</v>
      </c>
      <c r="N14" s="95">
        <f t="shared" si="3"/>
        <v>0.6645833333333333</v>
      </c>
      <c r="O14" s="82">
        <f t="shared" si="13"/>
        <v>7</v>
      </c>
      <c r="P14" s="150" t="s">
        <v>287</v>
      </c>
      <c r="Q14" s="82" t="s">
        <v>31</v>
      </c>
      <c r="R14" s="83">
        <f t="shared" si="1"/>
        <v>44</v>
      </c>
      <c r="S14" s="84">
        <v>2.2</v>
      </c>
      <c r="T14" s="85">
        <f t="shared" si="4"/>
        <v>13</v>
      </c>
      <c r="U14" s="86">
        <v>0.0020833333333333333</v>
      </c>
      <c r="V14" s="86">
        <f t="shared" si="5"/>
        <v>0.011805555555555555</v>
      </c>
      <c r="W14" s="86">
        <f t="shared" si="14"/>
        <v>0.24097222222222217</v>
      </c>
      <c r="X14" s="86">
        <f t="shared" si="15"/>
        <v>0.2895833333333333</v>
      </c>
      <c r="Y14" s="86">
        <f t="shared" si="16"/>
        <v>0.3694444444444444</v>
      </c>
      <c r="Z14" s="86">
        <f t="shared" si="17"/>
        <v>0.4840277777777778</v>
      </c>
      <c r="AA14" s="86">
        <f t="shared" si="18"/>
        <v>0.6263888888888889</v>
      </c>
      <c r="AB14" s="86">
        <f t="shared" si="19"/>
        <v>0.7201388888888889</v>
      </c>
      <c r="AC14" s="62"/>
      <c r="AD14" s="62"/>
      <c r="AE14" s="62"/>
      <c r="AF14" s="62"/>
      <c r="AG14" s="62"/>
    </row>
    <row r="15" spans="1:33" s="43" customFormat="1" ht="12">
      <c r="A15" s="138">
        <f t="shared" si="6"/>
        <v>8</v>
      </c>
      <c r="B15" s="81" t="s">
        <v>106</v>
      </c>
      <c r="C15" s="82" t="s">
        <v>81</v>
      </c>
      <c r="D15" s="83">
        <f t="shared" si="0"/>
        <v>48</v>
      </c>
      <c r="E15" s="84">
        <v>1.6</v>
      </c>
      <c r="F15" s="85">
        <f t="shared" si="7"/>
        <v>10.5</v>
      </c>
      <c r="G15" s="86">
        <v>0.001388888888888889</v>
      </c>
      <c r="H15" s="86">
        <f t="shared" si="8"/>
        <v>0.013194444444444444</v>
      </c>
      <c r="I15" s="86">
        <f t="shared" si="9"/>
        <v>0.24236111111111105</v>
      </c>
      <c r="J15" s="86">
        <f t="shared" si="10"/>
        <v>0.3256944444444444</v>
      </c>
      <c r="K15" s="86">
        <f t="shared" si="11"/>
        <v>0.4993055555555555</v>
      </c>
      <c r="L15" s="86">
        <f t="shared" si="12"/>
        <v>0.6034722222222222</v>
      </c>
      <c r="M15" s="86">
        <f t="shared" si="2"/>
        <v>0.7006944444444444</v>
      </c>
      <c r="N15" s="95">
        <f t="shared" si="3"/>
        <v>0.6659722222222222</v>
      </c>
      <c r="O15" s="82">
        <f t="shared" si="13"/>
        <v>8</v>
      </c>
      <c r="P15" s="150" t="s">
        <v>288</v>
      </c>
      <c r="Q15" s="82" t="s">
        <v>31</v>
      </c>
      <c r="R15" s="83">
        <f t="shared" si="1"/>
        <v>30</v>
      </c>
      <c r="S15" s="84">
        <v>1</v>
      </c>
      <c r="T15" s="85">
        <f t="shared" si="4"/>
        <v>14</v>
      </c>
      <c r="U15" s="86">
        <v>0.001388888888888889</v>
      </c>
      <c r="V15" s="86">
        <f t="shared" si="5"/>
        <v>0.013194444444444444</v>
      </c>
      <c r="W15" s="86">
        <f t="shared" si="14"/>
        <v>0.24236111111111105</v>
      </c>
      <c r="X15" s="86">
        <f t="shared" si="15"/>
        <v>0.2909722222222222</v>
      </c>
      <c r="Y15" s="86">
        <f t="shared" si="16"/>
        <v>0.3708333333333333</v>
      </c>
      <c r="Z15" s="86">
        <f t="shared" si="17"/>
        <v>0.48541666666666666</v>
      </c>
      <c r="AA15" s="86">
        <f t="shared" si="18"/>
        <v>0.6277777777777778</v>
      </c>
      <c r="AB15" s="86">
        <f t="shared" si="19"/>
        <v>0.7215277777777778</v>
      </c>
      <c r="AC15" s="62"/>
      <c r="AD15" s="62"/>
      <c r="AE15" s="62"/>
      <c r="AF15" s="62"/>
      <c r="AG15" s="62"/>
    </row>
    <row r="16" spans="1:33" s="43" customFormat="1" ht="12">
      <c r="A16" s="138">
        <f t="shared" si="6"/>
        <v>9</v>
      </c>
      <c r="B16" s="81" t="s">
        <v>107</v>
      </c>
      <c r="C16" s="82" t="s">
        <v>81</v>
      </c>
      <c r="D16" s="83">
        <f t="shared" si="0"/>
        <v>30</v>
      </c>
      <c r="E16" s="84">
        <v>0.5</v>
      </c>
      <c r="F16" s="85">
        <f t="shared" si="7"/>
        <v>11</v>
      </c>
      <c r="G16" s="86">
        <v>0.0006944444444444445</v>
      </c>
      <c r="H16" s="86">
        <f t="shared" si="8"/>
        <v>0.013888888888888888</v>
      </c>
      <c r="I16" s="86">
        <f t="shared" si="9"/>
        <v>0.2430555555555555</v>
      </c>
      <c r="J16" s="86">
        <f t="shared" si="10"/>
        <v>0.32638888888888884</v>
      </c>
      <c r="K16" s="86">
        <f t="shared" si="11"/>
        <v>0.49999999999999994</v>
      </c>
      <c r="L16" s="86">
        <f t="shared" si="12"/>
        <v>0.6041666666666666</v>
      </c>
      <c r="M16" s="86">
        <f t="shared" si="2"/>
        <v>0.7013888888888888</v>
      </c>
      <c r="N16" s="95">
        <f t="shared" si="3"/>
        <v>0.6666666666666666</v>
      </c>
      <c r="O16" s="82">
        <f t="shared" si="13"/>
        <v>9</v>
      </c>
      <c r="P16" s="150" t="s">
        <v>231</v>
      </c>
      <c r="Q16" s="82" t="s">
        <v>31</v>
      </c>
      <c r="R16" s="83">
        <f t="shared" si="1"/>
        <v>45</v>
      </c>
      <c r="S16" s="84">
        <v>1.5</v>
      </c>
      <c r="T16" s="85">
        <f t="shared" si="4"/>
        <v>15.5</v>
      </c>
      <c r="U16" s="86">
        <v>0.001388888888888889</v>
      </c>
      <c r="V16" s="86">
        <f t="shared" si="5"/>
        <v>0.014583333333333334</v>
      </c>
      <c r="W16" s="86">
        <f t="shared" si="14"/>
        <v>0.24374999999999994</v>
      </c>
      <c r="X16" s="86">
        <f t="shared" si="15"/>
        <v>0.29236111111111107</v>
      </c>
      <c r="Y16" s="86">
        <f t="shared" si="16"/>
        <v>0.3722222222222222</v>
      </c>
      <c r="Z16" s="86">
        <f t="shared" si="17"/>
        <v>0.48680555555555555</v>
      </c>
      <c r="AA16" s="86">
        <f t="shared" si="18"/>
        <v>0.6291666666666667</v>
      </c>
      <c r="AB16" s="86">
        <f t="shared" si="19"/>
        <v>0.7229166666666667</v>
      </c>
      <c r="AC16" s="62"/>
      <c r="AD16" s="62"/>
      <c r="AE16" s="62"/>
      <c r="AF16" s="62"/>
      <c r="AG16" s="62"/>
    </row>
    <row r="17" spans="1:33" s="43" customFormat="1" ht="12">
      <c r="A17" s="138">
        <f t="shared" si="6"/>
        <v>10</v>
      </c>
      <c r="B17" s="81" t="s">
        <v>108</v>
      </c>
      <c r="C17" s="82" t="s">
        <v>81</v>
      </c>
      <c r="D17" s="83">
        <f t="shared" si="0"/>
        <v>30</v>
      </c>
      <c r="E17" s="84">
        <v>1</v>
      </c>
      <c r="F17" s="85">
        <f t="shared" si="7"/>
        <v>12</v>
      </c>
      <c r="G17" s="86">
        <v>0.001388888888888889</v>
      </c>
      <c r="H17" s="86">
        <f t="shared" si="8"/>
        <v>0.015277777777777777</v>
      </c>
      <c r="I17" s="86">
        <f t="shared" si="9"/>
        <v>0.24444444444444438</v>
      </c>
      <c r="J17" s="86">
        <f t="shared" si="10"/>
        <v>0.3277777777777777</v>
      </c>
      <c r="K17" s="86">
        <f t="shared" si="11"/>
        <v>0.5013888888888889</v>
      </c>
      <c r="L17" s="86">
        <f t="shared" si="12"/>
        <v>0.6055555555555555</v>
      </c>
      <c r="M17" s="86">
        <f t="shared" si="2"/>
        <v>0.7027777777777777</v>
      </c>
      <c r="N17" s="95">
        <f t="shared" si="3"/>
        <v>0.6680555555555555</v>
      </c>
      <c r="O17" s="82">
        <f t="shared" si="13"/>
        <v>10</v>
      </c>
      <c r="P17" s="150" t="s">
        <v>232</v>
      </c>
      <c r="Q17" s="82" t="s">
        <v>31</v>
      </c>
      <c r="R17" s="83">
        <f t="shared" si="1"/>
        <v>41.99999999999999</v>
      </c>
      <c r="S17" s="84">
        <v>1.4</v>
      </c>
      <c r="T17" s="85">
        <f t="shared" si="4"/>
        <v>16.9</v>
      </c>
      <c r="U17" s="86">
        <v>0.001388888888888889</v>
      </c>
      <c r="V17" s="86">
        <f t="shared" si="5"/>
        <v>0.01597222222222222</v>
      </c>
      <c r="W17" s="86">
        <f t="shared" si="14"/>
        <v>0.24513888888888882</v>
      </c>
      <c r="X17" s="86">
        <f t="shared" si="15"/>
        <v>0.29374999999999996</v>
      </c>
      <c r="Y17" s="86">
        <f t="shared" si="16"/>
        <v>0.37361111111111106</v>
      </c>
      <c r="Z17" s="86">
        <f t="shared" si="17"/>
        <v>0.48819444444444443</v>
      </c>
      <c r="AA17" s="86">
        <f t="shared" si="18"/>
        <v>0.6305555555555555</v>
      </c>
      <c r="AB17" s="86">
        <f t="shared" si="19"/>
        <v>0.7243055555555555</v>
      </c>
      <c r="AC17" s="62"/>
      <c r="AD17" s="62"/>
      <c r="AE17" s="62"/>
      <c r="AF17" s="62"/>
      <c r="AG17" s="62"/>
    </row>
    <row r="18" spans="1:33" s="43" customFormat="1" ht="12">
      <c r="A18" s="138">
        <f t="shared" si="6"/>
        <v>11</v>
      </c>
      <c r="B18" s="81" t="s">
        <v>65</v>
      </c>
      <c r="C18" s="82" t="s">
        <v>329</v>
      </c>
      <c r="D18" s="83">
        <f t="shared" si="0"/>
        <v>36</v>
      </c>
      <c r="E18" s="84">
        <v>1.8</v>
      </c>
      <c r="F18" s="85">
        <f t="shared" si="7"/>
        <v>13.8</v>
      </c>
      <c r="G18" s="86">
        <v>0.0020833333333333333</v>
      </c>
      <c r="H18" s="86">
        <f t="shared" si="8"/>
        <v>0.017361111111111112</v>
      </c>
      <c r="I18" s="86">
        <f t="shared" si="9"/>
        <v>0.2465277777777777</v>
      </c>
      <c r="J18" s="86">
        <f t="shared" si="10"/>
        <v>0.32986111111111105</v>
      </c>
      <c r="K18" s="86">
        <f t="shared" si="11"/>
        <v>0.5034722222222222</v>
      </c>
      <c r="L18" s="86">
        <f t="shared" si="12"/>
        <v>0.6076388888888888</v>
      </c>
      <c r="M18" s="86">
        <f t="shared" si="2"/>
        <v>0.704861111111111</v>
      </c>
      <c r="N18" s="95">
        <f t="shared" si="3"/>
        <v>0.6701388888888888</v>
      </c>
      <c r="O18" s="82">
        <f t="shared" si="13"/>
        <v>11</v>
      </c>
      <c r="P18" s="150" t="s">
        <v>276</v>
      </c>
      <c r="Q18" s="82" t="s">
        <v>31</v>
      </c>
      <c r="R18" s="83">
        <f t="shared" si="1"/>
        <v>35.99999999999999</v>
      </c>
      <c r="S18" s="84">
        <v>0.6</v>
      </c>
      <c r="T18" s="85">
        <f t="shared" si="4"/>
        <v>17.5</v>
      </c>
      <c r="U18" s="86">
        <v>0.0006944444444444445</v>
      </c>
      <c r="V18" s="86">
        <f t="shared" si="5"/>
        <v>0.016666666666666666</v>
      </c>
      <c r="W18" s="86">
        <f t="shared" si="14"/>
        <v>0.24583333333333326</v>
      </c>
      <c r="X18" s="86">
        <f t="shared" si="15"/>
        <v>0.2944444444444444</v>
      </c>
      <c r="Y18" s="86">
        <f t="shared" si="16"/>
        <v>0.3743055555555555</v>
      </c>
      <c r="Z18" s="86">
        <f t="shared" si="17"/>
        <v>0.4888888888888889</v>
      </c>
      <c r="AA18" s="86">
        <f t="shared" si="18"/>
        <v>0.63125</v>
      </c>
      <c r="AB18" s="86">
        <f t="shared" si="19"/>
        <v>0.725</v>
      </c>
      <c r="AC18" s="62"/>
      <c r="AD18" s="62"/>
      <c r="AE18" s="62"/>
      <c r="AF18" s="62"/>
      <c r="AG18" s="62"/>
    </row>
    <row r="19" spans="1:33" s="43" customFormat="1" ht="12">
      <c r="A19" s="138">
        <f t="shared" si="6"/>
        <v>12</v>
      </c>
      <c r="B19" s="81" t="s">
        <v>64</v>
      </c>
      <c r="C19" s="82" t="s">
        <v>329</v>
      </c>
      <c r="D19" s="83">
        <f t="shared" si="0"/>
        <v>38</v>
      </c>
      <c r="E19" s="84">
        <v>1.9</v>
      </c>
      <c r="F19" s="85">
        <f t="shared" si="7"/>
        <v>15.700000000000001</v>
      </c>
      <c r="G19" s="86">
        <v>0.0020833333333333333</v>
      </c>
      <c r="H19" s="86">
        <f t="shared" si="8"/>
        <v>0.019444444444444445</v>
      </c>
      <c r="I19" s="86">
        <f t="shared" si="9"/>
        <v>0.24861111111111103</v>
      </c>
      <c r="J19" s="86">
        <f t="shared" si="10"/>
        <v>0.3319444444444444</v>
      </c>
      <c r="K19" s="86">
        <f t="shared" si="11"/>
        <v>0.5055555555555555</v>
      </c>
      <c r="L19" s="86">
        <f t="shared" si="12"/>
        <v>0.6097222222222222</v>
      </c>
      <c r="M19" s="86">
        <f t="shared" si="2"/>
        <v>0.7069444444444444</v>
      </c>
      <c r="N19" s="95">
        <f t="shared" si="3"/>
        <v>0.6722222222222222</v>
      </c>
      <c r="O19" s="82">
        <f t="shared" si="13"/>
        <v>12</v>
      </c>
      <c r="P19" s="150" t="s">
        <v>277</v>
      </c>
      <c r="Q19" s="82" t="s">
        <v>31</v>
      </c>
      <c r="R19" s="83">
        <f t="shared" si="1"/>
        <v>40</v>
      </c>
      <c r="S19" s="84">
        <v>2</v>
      </c>
      <c r="T19" s="85">
        <f t="shared" si="4"/>
        <v>19.5</v>
      </c>
      <c r="U19" s="86">
        <v>0.0020833333333333333</v>
      </c>
      <c r="V19" s="86">
        <f t="shared" si="5"/>
        <v>0.01875</v>
      </c>
      <c r="W19" s="86">
        <f t="shared" si="14"/>
        <v>0.2479166666666666</v>
      </c>
      <c r="X19" s="86">
        <f t="shared" si="15"/>
        <v>0.2965277777777777</v>
      </c>
      <c r="Y19" s="86">
        <f t="shared" si="16"/>
        <v>0.37638888888888883</v>
      </c>
      <c r="Z19" s="86">
        <f t="shared" si="17"/>
        <v>0.4909722222222222</v>
      </c>
      <c r="AA19" s="86">
        <f t="shared" si="18"/>
        <v>0.6333333333333333</v>
      </c>
      <c r="AB19" s="86">
        <f t="shared" si="19"/>
        <v>0.7270833333333333</v>
      </c>
      <c r="AC19" s="62"/>
      <c r="AD19" s="62"/>
      <c r="AE19" s="62"/>
      <c r="AF19" s="62"/>
      <c r="AG19" s="62"/>
    </row>
    <row r="20" spans="1:33" s="43" customFormat="1" ht="12">
      <c r="A20" s="138">
        <f t="shared" si="6"/>
        <v>13</v>
      </c>
      <c r="B20" s="81" t="s">
        <v>206</v>
      </c>
      <c r="C20" s="82" t="s">
        <v>329</v>
      </c>
      <c r="D20" s="83">
        <f t="shared" si="0"/>
        <v>35.99999999999999</v>
      </c>
      <c r="E20" s="84">
        <v>1.2</v>
      </c>
      <c r="F20" s="85">
        <f t="shared" si="7"/>
        <v>16.900000000000002</v>
      </c>
      <c r="G20" s="86">
        <v>0.001388888888888889</v>
      </c>
      <c r="H20" s="86">
        <f t="shared" si="8"/>
        <v>0.020833333333333332</v>
      </c>
      <c r="I20" s="86">
        <f t="shared" si="9"/>
        <v>0.24999999999999992</v>
      </c>
      <c r="J20" s="86">
        <f t="shared" si="10"/>
        <v>0.33333333333333326</v>
      </c>
      <c r="K20" s="86">
        <f t="shared" si="11"/>
        <v>0.5069444444444444</v>
      </c>
      <c r="L20" s="86">
        <f t="shared" si="12"/>
        <v>0.611111111111111</v>
      </c>
      <c r="M20" s="86">
        <f t="shared" si="2"/>
        <v>0.7083333333333333</v>
      </c>
      <c r="N20" s="95">
        <f t="shared" si="3"/>
        <v>0.673611111111111</v>
      </c>
      <c r="O20" s="82">
        <f t="shared" si="13"/>
        <v>13</v>
      </c>
      <c r="P20" s="150" t="s">
        <v>233</v>
      </c>
      <c r="Q20" s="82" t="s">
        <v>31</v>
      </c>
      <c r="R20" s="83">
        <f t="shared" si="1"/>
        <v>32</v>
      </c>
      <c r="S20" s="84">
        <v>1.6</v>
      </c>
      <c r="T20" s="85">
        <f t="shared" si="4"/>
        <v>21.1</v>
      </c>
      <c r="U20" s="86">
        <v>0.0020833333333333333</v>
      </c>
      <c r="V20" s="86">
        <f t="shared" si="5"/>
        <v>0.020833333333333332</v>
      </c>
      <c r="W20" s="86">
        <f t="shared" si="14"/>
        <v>0.24999999999999992</v>
      </c>
      <c r="X20" s="86">
        <f t="shared" si="15"/>
        <v>0.29861111111111105</v>
      </c>
      <c r="Y20" s="86">
        <f t="shared" si="16"/>
        <v>0.37847222222222215</v>
      </c>
      <c r="Z20" s="86">
        <f t="shared" si="17"/>
        <v>0.4930555555555555</v>
      </c>
      <c r="AA20" s="86">
        <f t="shared" si="18"/>
        <v>0.6354166666666666</v>
      </c>
      <c r="AB20" s="86">
        <f t="shared" si="19"/>
        <v>0.7291666666666666</v>
      </c>
      <c r="AC20" s="62"/>
      <c r="AD20" s="62"/>
      <c r="AE20" s="62"/>
      <c r="AF20" s="62"/>
      <c r="AG20" s="62"/>
    </row>
    <row r="21" spans="1:33" s="43" customFormat="1" ht="12">
      <c r="A21" s="138">
        <f t="shared" si="6"/>
        <v>14</v>
      </c>
      <c r="B21" s="81" t="s">
        <v>259</v>
      </c>
      <c r="C21" s="82" t="s">
        <v>329</v>
      </c>
      <c r="D21" s="83">
        <f t="shared" si="0"/>
        <v>44</v>
      </c>
      <c r="E21" s="84">
        <v>2.2</v>
      </c>
      <c r="F21" s="85">
        <f t="shared" si="7"/>
        <v>19.1</v>
      </c>
      <c r="G21" s="86">
        <v>0.0020833333333333333</v>
      </c>
      <c r="H21" s="86">
        <f t="shared" si="8"/>
        <v>0.022916666666666665</v>
      </c>
      <c r="I21" s="86">
        <f t="shared" si="9"/>
        <v>0.25208333333333327</v>
      </c>
      <c r="J21" s="86">
        <f t="shared" si="10"/>
        <v>0.3354166666666666</v>
      </c>
      <c r="K21" s="86">
        <f t="shared" si="11"/>
        <v>0.5090277777777777</v>
      </c>
      <c r="L21" s="86">
        <f t="shared" si="12"/>
        <v>0.6131944444444444</v>
      </c>
      <c r="M21" s="86">
        <f t="shared" si="2"/>
        <v>0.7104166666666666</v>
      </c>
      <c r="N21" s="95">
        <f t="shared" si="3"/>
        <v>0.6756944444444444</v>
      </c>
      <c r="O21" s="82">
        <f t="shared" si="13"/>
        <v>14</v>
      </c>
      <c r="P21" s="150" t="s">
        <v>278</v>
      </c>
      <c r="Q21" s="82" t="s">
        <v>31</v>
      </c>
      <c r="R21" s="83">
        <f t="shared" si="1"/>
        <v>27</v>
      </c>
      <c r="S21" s="84">
        <v>0.9</v>
      </c>
      <c r="T21" s="85">
        <f t="shared" si="4"/>
        <v>22</v>
      </c>
      <c r="U21" s="86">
        <v>0.001388888888888889</v>
      </c>
      <c r="V21" s="86">
        <f t="shared" si="5"/>
        <v>0.02222222222222222</v>
      </c>
      <c r="W21" s="86">
        <f t="shared" si="14"/>
        <v>0.25138888888888883</v>
      </c>
      <c r="X21" s="86">
        <f t="shared" si="15"/>
        <v>0.29999999999999993</v>
      </c>
      <c r="Y21" s="86">
        <f t="shared" si="16"/>
        <v>0.37986111111111104</v>
      </c>
      <c r="Z21" s="86">
        <f t="shared" si="17"/>
        <v>0.4944444444444444</v>
      </c>
      <c r="AA21" s="86">
        <f t="shared" si="18"/>
        <v>0.6368055555555555</v>
      </c>
      <c r="AB21" s="86">
        <f t="shared" si="19"/>
        <v>0.7305555555555555</v>
      </c>
      <c r="AC21" s="62"/>
      <c r="AD21" s="62"/>
      <c r="AE21" s="62"/>
      <c r="AF21" s="62"/>
      <c r="AG21" s="62"/>
    </row>
    <row r="22" spans="1:33" s="43" customFormat="1" ht="12">
      <c r="A22" s="138">
        <f t="shared" si="6"/>
        <v>15</v>
      </c>
      <c r="B22" s="81" t="s">
        <v>260</v>
      </c>
      <c r="C22" s="82" t="s">
        <v>329</v>
      </c>
      <c r="D22" s="83">
        <f t="shared" si="0"/>
        <v>41.99999999999999</v>
      </c>
      <c r="E22" s="84">
        <v>0.7</v>
      </c>
      <c r="F22" s="85">
        <f t="shared" si="7"/>
        <v>19.8</v>
      </c>
      <c r="G22" s="86">
        <v>0.0006944444444444445</v>
      </c>
      <c r="H22" s="86">
        <f t="shared" si="8"/>
        <v>0.02361111111111111</v>
      </c>
      <c r="I22" s="86">
        <f t="shared" si="9"/>
        <v>0.2527777777777777</v>
      </c>
      <c r="J22" s="86">
        <f t="shared" si="10"/>
        <v>0.336111111111111</v>
      </c>
      <c r="K22" s="86">
        <f t="shared" si="11"/>
        <v>0.5097222222222222</v>
      </c>
      <c r="L22" s="86">
        <f t="shared" si="12"/>
        <v>0.6138888888888888</v>
      </c>
      <c r="M22" s="86">
        <f t="shared" si="2"/>
        <v>0.711111111111111</v>
      </c>
      <c r="N22" s="95">
        <f t="shared" si="3"/>
        <v>0.6763888888888888</v>
      </c>
      <c r="O22" s="82">
        <f t="shared" si="13"/>
        <v>15</v>
      </c>
      <c r="P22" s="150" t="s">
        <v>273</v>
      </c>
      <c r="Q22" s="82" t="s">
        <v>31</v>
      </c>
      <c r="R22" s="83">
        <f t="shared" si="1"/>
        <v>26</v>
      </c>
      <c r="S22" s="84">
        <v>1.3</v>
      </c>
      <c r="T22" s="85">
        <f t="shared" si="4"/>
        <v>23.3</v>
      </c>
      <c r="U22" s="86">
        <v>0.0020833333333333333</v>
      </c>
      <c r="V22" s="86">
        <f t="shared" si="5"/>
        <v>0.024305555555555552</v>
      </c>
      <c r="W22" s="86">
        <f t="shared" si="14"/>
        <v>0.25347222222222215</v>
      </c>
      <c r="X22" s="86">
        <f t="shared" si="15"/>
        <v>0.30208333333333326</v>
      </c>
      <c r="Y22" s="86">
        <f t="shared" si="16"/>
        <v>0.38194444444444436</v>
      </c>
      <c r="Z22" s="86">
        <f t="shared" si="17"/>
        <v>0.49652777777777773</v>
      </c>
      <c r="AA22" s="86">
        <f t="shared" si="18"/>
        <v>0.6388888888888888</v>
      </c>
      <c r="AB22" s="86">
        <f t="shared" si="19"/>
        <v>0.7326388888888888</v>
      </c>
      <c r="AC22" s="62"/>
      <c r="AD22" s="62"/>
      <c r="AE22" s="62"/>
      <c r="AF22" s="62"/>
      <c r="AG22" s="62"/>
    </row>
    <row r="23" spans="1:33" s="43" customFormat="1" ht="12">
      <c r="A23" s="138">
        <f t="shared" si="6"/>
        <v>16</v>
      </c>
      <c r="B23" s="81" t="s">
        <v>43</v>
      </c>
      <c r="C23" s="82" t="s">
        <v>329</v>
      </c>
      <c r="D23" s="83">
        <f t="shared" si="0"/>
        <v>43.5</v>
      </c>
      <c r="E23" s="84">
        <v>2.9</v>
      </c>
      <c r="F23" s="85">
        <f t="shared" si="7"/>
        <v>22.7</v>
      </c>
      <c r="G23" s="86">
        <v>0.002777777777777778</v>
      </c>
      <c r="H23" s="86">
        <f t="shared" si="8"/>
        <v>0.02638888888888889</v>
      </c>
      <c r="I23" s="86">
        <f t="shared" si="9"/>
        <v>0.2555555555555555</v>
      </c>
      <c r="J23" s="86">
        <f t="shared" si="10"/>
        <v>0.3388888888888888</v>
      </c>
      <c r="K23" s="86">
        <f t="shared" si="11"/>
        <v>0.5125</v>
      </c>
      <c r="L23" s="86">
        <f t="shared" si="12"/>
        <v>0.6166666666666666</v>
      </c>
      <c r="M23" s="86">
        <f t="shared" si="2"/>
        <v>0.7138888888888888</v>
      </c>
      <c r="N23" s="95">
        <f t="shared" si="3"/>
        <v>0.6791666666666666</v>
      </c>
      <c r="O23" s="82">
        <f t="shared" si="13"/>
        <v>16</v>
      </c>
      <c r="P23" s="150" t="s">
        <v>234</v>
      </c>
      <c r="Q23" s="82" t="s">
        <v>31</v>
      </c>
      <c r="R23" s="83">
        <f t="shared" si="1"/>
        <v>46.5</v>
      </c>
      <c r="S23" s="84">
        <v>3.1</v>
      </c>
      <c r="T23" s="85">
        <f t="shared" si="4"/>
        <v>26.400000000000002</v>
      </c>
      <c r="U23" s="86">
        <v>0.002777777777777778</v>
      </c>
      <c r="V23" s="86">
        <f t="shared" si="5"/>
        <v>0.02708333333333333</v>
      </c>
      <c r="W23" s="86">
        <f t="shared" si="14"/>
        <v>0.2562499999999999</v>
      </c>
      <c r="X23" s="86">
        <f t="shared" si="15"/>
        <v>0.304861111111111</v>
      </c>
      <c r="Y23" s="86">
        <f t="shared" si="16"/>
        <v>0.38472222222222213</v>
      </c>
      <c r="Z23" s="86">
        <f t="shared" si="17"/>
        <v>0.4993055555555555</v>
      </c>
      <c r="AA23" s="86">
        <f t="shared" si="18"/>
        <v>0.6416666666666666</v>
      </c>
      <c r="AB23" s="86">
        <f t="shared" si="19"/>
        <v>0.7354166666666666</v>
      </c>
      <c r="AC23" s="62"/>
      <c r="AD23" s="62"/>
      <c r="AE23" s="62"/>
      <c r="AF23" s="62"/>
      <c r="AG23" s="62"/>
    </row>
    <row r="24" spans="1:33" s="43" customFormat="1" ht="12">
      <c r="A24" s="138">
        <f t="shared" si="6"/>
        <v>17</v>
      </c>
      <c r="B24" s="81" t="s">
        <v>44</v>
      </c>
      <c r="C24" s="82" t="s">
        <v>329</v>
      </c>
      <c r="D24" s="83">
        <f t="shared" si="0"/>
        <v>35.99999999999999</v>
      </c>
      <c r="E24" s="84">
        <v>1.2</v>
      </c>
      <c r="F24" s="85">
        <f t="shared" si="7"/>
        <v>23.9</v>
      </c>
      <c r="G24" s="86">
        <v>0.001388888888888889</v>
      </c>
      <c r="H24" s="86">
        <f t="shared" si="8"/>
        <v>0.027777777777777776</v>
      </c>
      <c r="I24" s="86">
        <f t="shared" si="9"/>
        <v>0.25694444444444436</v>
      </c>
      <c r="J24" s="86">
        <f t="shared" si="10"/>
        <v>0.3402777777777777</v>
      </c>
      <c r="K24" s="86">
        <f t="shared" si="11"/>
        <v>0.5138888888888888</v>
      </c>
      <c r="L24" s="86">
        <f t="shared" si="12"/>
        <v>0.6180555555555555</v>
      </c>
      <c r="M24" s="86">
        <f t="shared" si="2"/>
        <v>0.7152777777777777</v>
      </c>
      <c r="N24" s="95">
        <f t="shared" si="3"/>
        <v>0.6805555555555555</v>
      </c>
      <c r="O24" s="82">
        <f t="shared" si="13"/>
        <v>17</v>
      </c>
      <c r="P24" s="150" t="s">
        <v>235</v>
      </c>
      <c r="Q24" s="82" t="s">
        <v>31</v>
      </c>
      <c r="R24" s="83">
        <f t="shared" si="1"/>
        <v>44</v>
      </c>
      <c r="S24" s="84">
        <v>2.2</v>
      </c>
      <c r="T24" s="85">
        <f t="shared" si="4"/>
        <v>28.6</v>
      </c>
      <c r="U24" s="86">
        <v>0.0020833333333333333</v>
      </c>
      <c r="V24" s="86">
        <f t="shared" si="5"/>
        <v>0.029166666666666664</v>
      </c>
      <c r="W24" s="86">
        <f t="shared" si="14"/>
        <v>0.25833333333333325</v>
      </c>
      <c r="X24" s="86">
        <f t="shared" si="15"/>
        <v>0.30694444444444435</v>
      </c>
      <c r="Y24" s="86">
        <f t="shared" si="16"/>
        <v>0.38680555555555546</v>
      </c>
      <c r="Z24" s="86">
        <f t="shared" si="17"/>
        <v>0.5013888888888889</v>
      </c>
      <c r="AA24" s="86">
        <f t="shared" si="18"/>
        <v>0.6437499999999999</v>
      </c>
      <c r="AB24" s="86">
        <f t="shared" si="19"/>
        <v>0.7374999999999999</v>
      </c>
      <c r="AC24" s="62"/>
      <c r="AD24" s="62"/>
      <c r="AE24" s="62"/>
      <c r="AF24" s="62"/>
      <c r="AG24" s="62"/>
    </row>
    <row r="25" spans="1:33" s="43" customFormat="1" ht="12">
      <c r="A25" s="138">
        <f t="shared" si="6"/>
        <v>18</v>
      </c>
      <c r="B25" s="81" t="s">
        <v>45</v>
      </c>
      <c r="C25" s="82" t="s">
        <v>329</v>
      </c>
      <c r="D25" s="83">
        <f t="shared" si="0"/>
        <v>30</v>
      </c>
      <c r="E25" s="84">
        <v>1</v>
      </c>
      <c r="F25" s="85">
        <f t="shared" si="7"/>
        <v>24.9</v>
      </c>
      <c r="G25" s="86">
        <v>0.001388888888888889</v>
      </c>
      <c r="H25" s="86">
        <f t="shared" si="8"/>
        <v>0.029166666666666664</v>
      </c>
      <c r="I25" s="86">
        <f t="shared" si="9"/>
        <v>0.25833333333333325</v>
      </c>
      <c r="J25" s="86">
        <f t="shared" si="10"/>
        <v>0.34166666666666656</v>
      </c>
      <c r="K25" s="86">
        <f t="shared" si="11"/>
        <v>0.5152777777777777</v>
      </c>
      <c r="L25" s="86">
        <f t="shared" si="12"/>
        <v>0.6194444444444444</v>
      </c>
      <c r="M25" s="86">
        <f t="shared" si="2"/>
        <v>0.7166666666666666</v>
      </c>
      <c r="N25" s="95">
        <f t="shared" si="3"/>
        <v>0.6819444444444444</v>
      </c>
      <c r="O25" s="82">
        <f t="shared" si="13"/>
        <v>18</v>
      </c>
      <c r="P25" s="150" t="s">
        <v>236</v>
      </c>
      <c r="Q25" s="82" t="s">
        <v>31</v>
      </c>
      <c r="R25" s="83">
        <f t="shared" si="1"/>
        <v>44</v>
      </c>
      <c r="S25" s="84">
        <v>2.2</v>
      </c>
      <c r="T25" s="85">
        <f t="shared" si="4"/>
        <v>30.8</v>
      </c>
      <c r="U25" s="86">
        <v>0.0020833333333333333</v>
      </c>
      <c r="V25" s="86">
        <f t="shared" si="5"/>
        <v>0.031249999999999997</v>
      </c>
      <c r="W25" s="86">
        <f t="shared" si="14"/>
        <v>0.2604166666666666</v>
      </c>
      <c r="X25" s="86">
        <f t="shared" si="15"/>
        <v>0.3090277777777777</v>
      </c>
      <c r="Y25" s="86">
        <f t="shared" si="16"/>
        <v>0.3888888888888888</v>
      </c>
      <c r="Z25" s="86">
        <f t="shared" si="17"/>
        <v>0.5034722222222222</v>
      </c>
      <c r="AA25" s="86">
        <f t="shared" si="18"/>
        <v>0.6458333333333333</v>
      </c>
      <c r="AB25" s="86">
        <f t="shared" si="19"/>
        <v>0.7395833333333333</v>
      </c>
      <c r="AC25" s="62"/>
      <c r="AD25" s="62"/>
      <c r="AE25" s="62"/>
      <c r="AF25" s="62"/>
      <c r="AG25" s="62"/>
    </row>
    <row r="26" spans="1:33" s="43" customFormat="1" ht="12">
      <c r="A26" s="138">
        <f t="shared" si="6"/>
        <v>19</v>
      </c>
      <c r="B26" s="81" t="s">
        <v>261</v>
      </c>
      <c r="C26" s="82" t="s">
        <v>31</v>
      </c>
      <c r="D26" s="83">
        <f t="shared" si="0"/>
        <v>30</v>
      </c>
      <c r="E26" s="84">
        <v>1</v>
      </c>
      <c r="F26" s="85">
        <f t="shared" si="7"/>
        <v>25.9</v>
      </c>
      <c r="G26" s="86">
        <v>0.001388888888888889</v>
      </c>
      <c r="H26" s="86">
        <f t="shared" si="8"/>
        <v>0.03055555555555555</v>
      </c>
      <c r="I26" s="86">
        <f t="shared" si="9"/>
        <v>0.25972222222222213</v>
      </c>
      <c r="J26" s="86">
        <f t="shared" si="10"/>
        <v>0.34305555555555545</v>
      </c>
      <c r="K26" s="86">
        <f t="shared" si="11"/>
        <v>0.5166666666666666</v>
      </c>
      <c r="L26" s="86">
        <f t="shared" si="12"/>
        <v>0.6208333333333332</v>
      </c>
      <c r="M26" s="86">
        <f t="shared" si="2"/>
        <v>0.7180555555555554</v>
      </c>
      <c r="N26" s="95">
        <f t="shared" si="3"/>
        <v>0.6833333333333332</v>
      </c>
      <c r="O26" s="82">
        <f t="shared" si="13"/>
        <v>19</v>
      </c>
      <c r="P26" s="150" t="s">
        <v>237</v>
      </c>
      <c r="Q26" s="82" t="s">
        <v>31</v>
      </c>
      <c r="R26" s="83">
        <f t="shared" si="1"/>
        <v>51</v>
      </c>
      <c r="S26" s="84">
        <v>1.7</v>
      </c>
      <c r="T26" s="85">
        <f t="shared" si="4"/>
        <v>32.5</v>
      </c>
      <c r="U26" s="86">
        <v>0.001388888888888889</v>
      </c>
      <c r="V26" s="86">
        <f t="shared" si="5"/>
        <v>0.032638888888888884</v>
      </c>
      <c r="W26" s="86">
        <f t="shared" si="14"/>
        <v>0.26180555555555546</v>
      </c>
      <c r="X26" s="86">
        <f t="shared" si="15"/>
        <v>0.31041666666666656</v>
      </c>
      <c r="Y26" s="86">
        <f t="shared" si="16"/>
        <v>0.39027777777777767</v>
      </c>
      <c r="Z26" s="86">
        <f t="shared" si="17"/>
        <v>0.5048611111111111</v>
      </c>
      <c r="AA26" s="86">
        <f t="shared" si="18"/>
        <v>0.6472222222222221</v>
      </c>
      <c r="AB26" s="86">
        <f t="shared" si="19"/>
        <v>0.7409722222222221</v>
      </c>
      <c r="AC26" s="62"/>
      <c r="AD26" s="62"/>
      <c r="AE26" s="62"/>
      <c r="AF26" s="62"/>
      <c r="AG26" s="62"/>
    </row>
    <row r="27" spans="1:33" s="43" customFormat="1" ht="12">
      <c r="A27" s="138">
        <f t="shared" si="6"/>
        <v>20</v>
      </c>
      <c r="B27" s="81" t="s">
        <v>262</v>
      </c>
      <c r="C27" s="82" t="s">
        <v>31</v>
      </c>
      <c r="D27" s="83">
        <f>IF(E27&gt;0.2,E27/G27/24,"-")</f>
        <v>54</v>
      </c>
      <c r="E27" s="84">
        <v>3.6</v>
      </c>
      <c r="F27" s="85">
        <f t="shared" si="7"/>
        <v>29.5</v>
      </c>
      <c r="G27" s="86">
        <v>0.002777777777777778</v>
      </c>
      <c r="H27" s="86">
        <f t="shared" si="8"/>
        <v>0.033333333333333326</v>
      </c>
      <c r="I27" s="86">
        <f t="shared" si="9"/>
        <v>0.2624999999999999</v>
      </c>
      <c r="J27" s="86">
        <f t="shared" si="10"/>
        <v>0.3458333333333332</v>
      </c>
      <c r="K27" s="86">
        <f t="shared" si="11"/>
        <v>0.5194444444444444</v>
      </c>
      <c r="L27" s="86">
        <f t="shared" si="12"/>
        <v>0.623611111111111</v>
      </c>
      <c r="M27" s="86">
        <f t="shared" si="2"/>
        <v>0.7208333333333332</v>
      </c>
      <c r="N27" s="95">
        <f t="shared" si="3"/>
        <v>0.686111111111111</v>
      </c>
      <c r="O27" s="82">
        <f t="shared" si="13"/>
        <v>20</v>
      </c>
      <c r="P27" s="150" t="s">
        <v>238</v>
      </c>
      <c r="Q27" s="82" t="s">
        <v>31</v>
      </c>
      <c r="R27" s="83">
        <f t="shared" si="1"/>
        <v>39</v>
      </c>
      <c r="S27" s="84">
        <v>1.3</v>
      </c>
      <c r="T27" s="85">
        <f t="shared" si="4"/>
        <v>33.8</v>
      </c>
      <c r="U27" s="86">
        <v>0.001388888888888889</v>
      </c>
      <c r="V27" s="86">
        <f t="shared" si="5"/>
        <v>0.034027777777777775</v>
      </c>
      <c r="W27" s="86">
        <f t="shared" si="14"/>
        <v>0.26319444444444434</v>
      </c>
      <c r="X27" s="86">
        <f t="shared" si="15"/>
        <v>0.31180555555555545</v>
      </c>
      <c r="Y27" s="86">
        <f t="shared" si="16"/>
        <v>0.39166666666666655</v>
      </c>
      <c r="Z27" s="86">
        <f t="shared" si="17"/>
        <v>0.50625</v>
      </c>
      <c r="AA27" s="86">
        <f t="shared" si="18"/>
        <v>0.648611111111111</v>
      </c>
      <c r="AB27" s="86">
        <f t="shared" si="19"/>
        <v>0.742361111111111</v>
      </c>
      <c r="AC27" s="62"/>
      <c r="AD27" s="62"/>
      <c r="AE27" s="62"/>
      <c r="AF27" s="62"/>
      <c r="AG27" s="62"/>
    </row>
    <row r="28" spans="1:33" s="43" customFormat="1" ht="12">
      <c r="A28" s="138">
        <f t="shared" si="6"/>
        <v>21</v>
      </c>
      <c r="B28" s="81" t="s">
        <v>308</v>
      </c>
      <c r="C28" s="82" t="s">
        <v>31</v>
      </c>
      <c r="D28" s="83">
        <f>IF(E28&gt;0.2,E28/G28/24,"-")</f>
        <v>51.6</v>
      </c>
      <c r="E28" s="84">
        <v>4.3</v>
      </c>
      <c r="F28" s="85">
        <f t="shared" si="7"/>
        <v>33.8</v>
      </c>
      <c r="G28" s="86">
        <v>0.003472222222222222</v>
      </c>
      <c r="H28" s="86">
        <f t="shared" si="8"/>
        <v>0.03680555555555555</v>
      </c>
      <c r="I28" s="86">
        <f t="shared" si="9"/>
        <v>0.2659722222222221</v>
      </c>
      <c r="J28" s="86">
        <f t="shared" si="10"/>
        <v>0.3493055555555554</v>
      </c>
      <c r="K28" s="86">
        <f t="shared" si="11"/>
        <v>0.5229166666666666</v>
      </c>
      <c r="L28" s="86">
        <f t="shared" si="12"/>
        <v>0.6270833333333332</v>
      </c>
      <c r="M28" s="86">
        <f t="shared" si="2"/>
        <v>0.7243055555555554</v>
      </c>
      <c r="N28" s="95">
        <f t="shared" si="3"/>
        <v>0.6895833333333332</v>
      </c>
      <c r="O28" s="82">
        <f t="shared" si="13"/>
        <v>21</v>
      </c>
      <c r="P28" s="150" t="s">
        <v>247</v>
      </c>
      <c r="Q28" s="82" t="s">
        <v>31</v>
      </c>
      <c r="R28" s="83">
        <f t="shared" si="1"/>
        <v>30</v>
      </c>
      <c r="S28" s="84">
        <v>1</v>
      </c>
      <c r="T28" s="85">
        <f t="shared" si="4"/>
        <v>34.8</v>
      </c>
      <c r="U28" s="86">
        <v>0.001388888888888889</v>
      </c>
      <c r="V28" s="86">
        <f t="shared" si="5"/>
        <v>0.035416666666666666</v>
      </c>
      <c r="W28" s="86">
        <f t="shared" si="14"/>
        <v>0.2645833333333332</v>
      </c>
      <c r="X28" s="86">
        <f t="shared" si="15"/>
        <v>0.31319444444444433</v>
      </c>
      <c r="Y28" s="86">
        <f t="shared" si="16"/>
        <v>0.39305555555555544</v>
      </c>
      <c r="Z28" s="86">
        <f t="shared" si="17"/>
        <v>0.5076388888888889</v>
      </c>
      <c r="AA28" s="86">
        <f t="shared" si="18"/>
        <v>0.6499999999999999</v>
      </c>
      <c r="AB28" s="86">
        <f t="shared" si="19"/>
        <v>0.7437499999999999</v>
      </c>
      <c r="AC28" s="62"/>
      <c r="AD28" s="62"/>
      <c r="AE28" s="62"/>
      <c r="AF28" s="62"/>
      <c r="AG28" s="62"/>
    </row>
    <row r="29" spans="1:33" s="43" customFormat="1" ht="12">
      <c r="A29" s="138">
        <f t="shared" si="6"/>
        <v>22</v>
      </c>
      <c r="B29" s="81" t="s">
        <v>307</v>
      </c>
      <c r="C29" s="82" t="s">
        <v>31</v>
      </c>
      <c r="D29" s="83">
        <f t="shared" si="0"/>
        <v>30</v>
      </c>
      <c r="E29" s="84">
        <v>1</v>
      </c>
      <c r="F29" s="85">
        <f t="shared" si="7"/>
        <v>34.8</v>
      </c>
      <c r="G29" s="86">
        <v>0.001388888888888889</v>
      </c>
      <c r="H29" s="86">
        <f t="shared" si="8"/>
        <v>0.03819444444444444</v>
      </c>
      <c r="I29" s="86">
        <f t="shared" si="9"/>
        <v>0.267361111111111</v>
      </c>
      <c r="J29" s="86">
        <f t="shared" si="10"/>
        <v>0.3506944444444443</v>
      </c>
      <c r="K29" s="86">
        <f t="shared" si="11"/>
        <v>0.5243055555555555</v>
      </c>
      <c r="L29" s="86">
        <f t="shared" si="12"/>
        <v>0.6284722222222221</v>
      </c>
      <c r="M29" s="86">
        <f t="shared" si="2"/>
        <v>0.7256944444444443</v>
      </c>
      <c r="N29" s="95">
        <f t="shared" si="3"/>
        <v>0.6909722222222221</v>
      </c>
      <c r="O29" s="82">
        <f t="shared" si="13"/>
        <v>22</v>
      </c>
      <c r="P29" s="150" t="s">
        <v>279</v>
      </c>
      <c r="Q29" s="82" t="s">
        <v>329</v>
      </c>
      <c r="R29" s="83">
        <f t="shared" si="1"/>
        <v>30</v>
      </c>
      <c r="S29" s="84">
        <v>1</v>
      </c>
      <c r="T29" s="85">
        <f t="shared" si="4"/>
        <v>35.8</v>
      </c>
      <c r="U29" s="86">
        <v>0.001388888888888889</v>
      </c>
      <c r="V29" s="86">
        <f t="shared" si="5"/>
        <v>0.03680555555555556</v>
      </c>
      <c r="W29" s="86">
        <f t="shared" si="14"/>
        <v>0.2659722222222221</v>
      </c>
      <c r="X29" s="86">
        <f t="shared" si="15"/>
        <v>0.3145833333333332</v>
      </c>
      <c r="Y29" s="86">
        <f t="shared" si="16"/>
        <v>0.3944444444444443</v>
      </c>
      <c r="Z29" s="86">
        <f t="shared" si="17"/>
        <v>0.5090277777777777</v>
      </c>
      <c r="AA29" s="86">
        <f t="shared" si="18"/>
        <v>0.6513888888888888</v>
      </c>
      <c r="AB29" s="86">
        <f t="shared" si="19"/>
        <v>0.7451388888888888</v>
      </c>
      <c r="AC29" s="62"/>
      <c r="AD29" s="62"/>
      <c r="AE29" s="62"/>
      <c r="AF29" s="62"/>
      <c r="AG29" s="62"/>
    </row>
    <row r="30" spans="1:33" s="43" customFormat="1" ht="12">
      <c r="A30" s="138">
        <f t="shared" si="6"/>
        <v>23</v>
      </c>
      <c r="B30" s="81" t="s">
        <v>308</v>
      </c>
      <c r="C30" s="82" t="s">
        <v>31</v>
      </c>
      <c r="D30" s="83">
        <f t="shared" si="0"/>
        <v>27</v>
      </c>
      <c r="E30" s="84">
        <v>0.9</v>
      </c>
      <c r="F30" s="85">
        <f t="shared" si="7"/>
        <v>35.699999999999996</v>
      </c>
      <c r="G30" s="86">
        <v>0.001388888888888889</v>
      </c>
      <c r="H30" s="86">
        <f t="shared" si="8"/>
        <v>0.03958333333333333</v>
      </c>
      <c r="I30" s="86">
        <f t="shared" si="9"/>
        <v>0.2687499999999999</v>
      </c>
      <c r="J30" s="86">
        <f t="shared" si="10"/>
        <v>0.3520833333333332</v>
      </c>
      <c r="K30" s="86">
        <f t="shared" si="11"/>
        <v>0.5256944444444444</v>
      </c>
      <c r="L30" s="86">
        <f t="shared" si="12"/>
        <v>0.629861111111111</v>
      </c>
      <c r="M30" s="86">
        <f t="shared" si="2"/>
        <v>0.7270833333333332</v>
      </c>
      <c r="N30" s="95">
        <f t="shared" si="3"/>
        <v>0.692361111111111</v>
      </c>
      <c r="O30" s="82">
        <f t="shared" si="13"/>
        <v>23</v>
      </c>
      <c r="P30" s="150" t="s">
        <v>280</v>
      </c>
      <c r="Q30" s="82" t="s">
        <v>81</v>
      </c>
      <c r="R30" s="83">
        <f t="shared" si="1"/>
        <v>46.800000000000004</v>
      </c>
      <c r="S30" s="84">
        <v>3.9</v>
      </c>
      <c r="T30" s="85">
        <f t="shared" si="4"/>
        <v>39.699999999999996</v>
      </c>
      <c r="U30" s="86">
        <v>0.003472222222222222</v>
      </c>
      <c r="V30" s="86">
        <f t="shared" si="5"/>
        <v>0.04027777777777778</v>
      </c>
      <c r="W30" s="86">
        <f t="shared" si="14"/>
        <v>0.2694444444444443</v>
      </c>
      <c r="X30" s="86">
        <f t="shared" si="15"/>
        <v>0.3180555555555554</v>
      </c>
      <c r="Y30" s="86">
        <f t="shared" si="16"/>
        <v>0.39791666666666653</v>
      </c>
      <c r="Z30" s="86">
        <f t="shared" si="17"/>
        <v>0.5125</v>
      </c>
      <c r="AA30" s="86">
        <f t="shared" si="18"/>
        <v>0.654861111111111</v>
      </c>
      <c r="AB30" s="86">
        <f t="shared" si="19"/>
        <v>0.748611111111111</v>
      </c>
      <c r="AC30" s="62"/>
      <c r="AD30" s="62"/>
      <c r="AE30" s="62"/>
      <c r="AF30" s="62"/>
      <c r="AG30" s="62"/>
    </row>
    <row r="31" spans="1:33" s="43" customFormat="1" ht="12">
      <c r="A31" s="138">
        <f t="shared" si="6"/>
        <v>24</v>
      </c>
      <c r="B31" s="81" t="s">
        <v>240</v>
      </c>
      <c r="C31" s="82" t="s">
        <v>31</v>
      </c>
      <c r="D31" s="83">
        <f t="shared" si="0"/>
        <v>46</v>
      </c>
      <c r="E31" s="84">
        <v>2.3</v>
      </c>
      <c r="F31" s="85">
        <f t="shared" si="7"/>
        <v>37.99999999999999</v>
      </c>
      <c r="G31" s="86">
        <v>0.0020833333333333333</v>
      </c>
      <c r="H31" s="86">
        <f t="shared" si="8"/>
        <v>0.041666666666666664</v>
      </c>
      <c r="I31" s="86">
        <f t="shared" si="9"/>
        <v>0.2708333333333332</v>
      </c>
      <c r="J31" s="86">
        <f t="shared" si="10"/>
        <v>0.3541666666666665</v>
      </c>
      <c r="K31" s="86">
        <f t="shared" si="11"/>
        <v>0.5277777777777777</v>
      </c>
      <c r="L31" s="86">
        <f t="shared" si="12"/>
        <v>0.6319444444444443</v>
      </c>
      <c r="M31" s="86">
        <f t="shared" si="2"/>
        <v>0.7291666666666665</v>
      </c>
      <c r="N31" s="95">
        <f t="shared" si="3"/>
        <v>0.6944444444444443</v>
      </c>
      <c r="O31" s="82">
        <f t="shared" si="13"/>
        <v>24</v>
      </c>
      <c r="P31" s="150" t="s">
        <v>306</v>
      </c>
      <c r="Q31" s="82" t="s">
        <v>81</v>
      </c>
      <c r="R31" s="83">
        <f t="shared" si="1"/>
        <v>44.400000000000006</v>
      </c>
      <c r="S31" s="84">
        <v>3.7</v>
      </c>
      <c r="T31" s="85">
        <f t="shared" si="4"/>
        <v>43.4</v>
      </c>
      <c r="U31" s="86">
        <v>0.003472222222222222</v>
      </c>
      <c r="V31" s="86">
        <f t="shared" si="5"/>
        <v>0.043750000000000004</v>
      </c>
      <c r="W31" s="86">
        <f t="shared" si="14"/>
        <v>0.27291666666666653</v>
      </c>
      <c r="X31" s="86">
        <f t="shared" si="15"/>
        <v>0.32152777777777763</v>
      </c>
      <c r="Y31" s="86">
        <f t="shared" si="16"/>
        <v>0.40138888888888874</v>
      </c>
      <c r="Z31" s="86">
        <f t="shared" si="17"/>
        <v>0.5159722222222222</v>
      </c>
      <c r="AA31" s="86">
        <f t="shared" si="18"/>
        <v>0.6583333333333332</v>
      </c>
      <c r="AB31" s="86">
        <f t="shared" si="19"/>
        <v>0.7520833333333332</v>
      </c>
      <c r="AC31" s="62"/>
      <c r="AD31" s="62"/>
      <c r="AE31" s="62"/>
      <c r="AF31" s="62"/>
      <c r="AG31" s="62"/>
    </row>
    <row r="32" spans="1:33" s="43" customFormat="1" ht="12">
      <c r="A32" s="138">
        <f t="shared" si="6"/>
        <v>25</v>
      </c>
      <c r="B32" s="81" t="s">
        <v>212</v>
      </c>
      <c r="C32" s="82" t="s">
        <v>31</v>
      </c>
      <c r="D32" s="83">
        <f t="shared" si="0"/>
        <v>41.99999999999999</v>
      </c>
      <c r="E32" s="84">
        <v>0.7</v>
      </c>
      <c r="F32" s="85">
        <f t="shared" si="7"/>
        <v>38.699999999999996</v>
      </c>
      <c r="G32" s="86">
        <v>0.0006944444444444445</v>
      </c>
      <c r="H32" s="86">
        <f t="shared" si="8"/>
        <v>0.042361111111111106</v>
      </c>
      <c r="I32" s="86">
        <f t="shared" si="9"/>
        <v>0.27152777777777765</v>
      </c>
      <c r="J32" s="86">
        <f t="shared" si="10"/>
        <v>0.35486111111111096</v>
      </c>
      <c r="K32" s="86">
        <f t="shared" si="11"/>
        <v>0.5284722222222221</v>
      </c>
      <c r="L32" s="86">
        <f t="shared" si="12"/>
        <v>0.6326388888888888</v>
      </c>
      <c r="M32" s="86">
        <f t="shared" si="2"/>
        <v>0.729861111111111</v>
      </c>
      <c r="N32" s="95">
        <f t="shared" si="3"/>
        <v>0.6951388888888888</v>
      </c>
      <c r="O32" s="82">
        <f t="shared" si="13"/>
        <v>25</v>
      </c>
      <c r="P32" s="150" t="s">
        <v>239</v>
      </c>
      <c r="Q32" s="82" t="s">
        <v>31</v>
      </c>
      <c r="R32" s="83">
        <f t="shared" si="1"/>
        <v>52</v>
      </c>
      <c r="S32" s="84">
        <v>2.6</v>
      </c>
      <c r="T32" s="85">
        <f t="shared" si="4"/>
        <v>46</v>
      </c>
      <c r="U32" s="86">
        <v>0.0020833333333333333</v>
      </c>
      <c r="V32" s="86">
        <f t="shared" si="5"/>
        <v>0.04583333333333334</v>
      </c>
      <c r="W32" s="86">
        <f t="shared" si="14"/>
        <v>0.27499999999999986</v>
      </c>
      <c r="X32" s="86">
        <f t="shared" si="15"/>
        <v>0.32361111111111096</v>
      </c>
      <c r="Y32" s="86">
        <f t="shared" si="16"/>
        <v>0.40347222222222207</v>
      </c>
      <c r="Z32" s="86">
        <f t="shared" si="17"/>
        <v>0.5180555555555555</v>
      </c>
      <c r="AA32" s="86">
        <f t="shared" si="18"/>
        <v>0.6604166666666665</v>
      </c>
      <c r="AB32" s="86">
        <f t="shared" si="19"/>
        <v>0.7541666666666665</v>
      </c>
      <c r="AC32" s="62"/>
      <c r="AD32" s="62"/>
      <c r="AE32" s="62"/>
      <c r="AF32" s="62"/>
      <c r="AG32" s="62"/>
    </row>
    <row r="33" spans="1:33" s="43" customFormat="1" ht="12">
      <c r="A33" s="138">
        <f t="shared" si="6"/>
        <v>26</v>
      </c>
      <c r="B33" s="81" t="s">
        <v>213</v>
      </c>
      <c r="C33" s="82" t="s">
        <v>31</v>
      </c>
      <c r="D33" s="83">
        <f t="shared" si="0"/>
        <v>27</v>
      </c>
      <c r="E33" s="84">
        <v>0.9</v>
      </c>
      <c r="F33" s="85">
        <f t="shared" si="7"/>
        <v>39.599999999999994</v>
      </c>
      <c r="G33" s="86">
        <v>0.001388888888888889</v>
      </c>
      <c r="H33" s="86">
        <f t="shared" si="8"/>
        <v>0.04375</v>
      </c>
      <c r="I33" s="86">
        <f t="shared" si="9"/>
        <v>0.27291666666666653</v>
      </c>
      <c r="J33" s="86">
        <f t="shared" si="10"/>
        <v>0.35624999999999984</v>
      </c>
      <c r="K33" s="86">
        <f t="shared" si="11"/>
        <v>0.529861111111111</v>
      </c>
      <c r="L33" s="86">
        <f t="shared" si="12"/>
        <v>0.6340277777777776</v>
      </c>
      <c r="M33" s="86">
        <f t="shared" si="2"/>
        <v>0.7312499999999998</v>
      </c>
      <c r="N33" s="95">
        <f t="shared" si="3"/>
        <v>0.6965277777777776</v>
      </c>
      <c r="O33" s="82">
        <f t="shared" si="13"/>
        <v>26</v>
      </c>
      <c r="P33" s="150" t="s">
        <v>216</v>
      </c>
      <c r="Q33" s="82" t="s">
        <v>31</v>
      </c>
      <c r="R33" s="83">
        <f t="shared" si="1"/>
        <v>35.99999999999999</v>
      </c>
      <c r="S33" s="84">
        <v>0.6</v>
      </c>
      <c r="T33" s="85">
        <f t="shared" si="4"/>
        <v>46.6</v>
      </c>
      <c r="U33" s="86">
        <v>0.0006944444444444445</v>
      </c>
      <c r="V33" s="86">
        <f t="shared" si="5"/>
        <v>0.04652777777777778</v>
      </c>
      <c r="W33" s="86">
        <f t="shared" si="14"/>
        <v>0.2756944444444443</v>
      </c>
      <c r="X33" s="86">
        <f t="shared" si="15"/>
        <v>0.3243055555555554</v>
      </c>
      <c r="Y33" s="86">
        <f t="shared" si="16"/>
        <v>0.4041666666666665</v>
      </c>
      <c r="Z33" s="86">
        <f t="shared" si="17"/>
        <v>0.5187499999999999</v>
      </c>
      <c r="AA33" s="86">
        <f t="shared" si="18"/>
        <v>0.661111111111111</v>
      </c>
      <c r="AB33" s="86">
        <f t="shared" si="19"/>
        <v>0.754861111111111</v>
      </c>
      <c r="AC33" s="62"/>
      <c r="AD33" s="62"/>
      <c r="AE33" s="62"/>
      <c r="AF33" s="62"/>
      <c r="AG33" s="62"/>
    </row>
    <row r="34" spans="1:33" s="43" customFormat="1" ht="12">
      <c r="A34" s="138">
        <f t="shared" si="6"/>
        <v>27</v>
      </c>
      <c r="B34" s="81" t="s">
        <v>214</v>
      </c>
      <c r="C34" s="82" t="s">
        <v>31</v>
      </c>
      <c r="D34" s="83">
        <f t="shared" si="0"/>
        <v>42</v>
      </c>
      <c r="E34" s="84">
        <v>2.1</v>
      </c>
      <c r="F34" s="85">
        <f t="shared" si="7"/>
        <v>41.699999999999996</v>
      </c>
      <c r="G34" s="86">
        <v>0.0020833333333333333</v>
      </c>
      <c r="H34" s="86">
        <f t="shared" si="8"/>
        <v>0.04583333333333333</v>
      </c>
      <c r="I34" s="86">
        <f t="shared" si="9"/>
        <v>0.27499999999999986</v>
      </c>
      <c r="J34" s="86">
        <f t="shared" si="10"/>
        <v>0.35833333333333317</v>
      </c>
      <c r="K34" s="86">
        <f t="shared" si="11"/>
        <v>0.5319444444444443</v>
      </c>
      <c r="L34" s="86">
        <f t="shared" si="12"/>
        <v>0.636111111111111</v>
      </c>
      <c r="M34" s="86">
        <f t="shared" si="2"/>
        <v>0.7333333333333332</v>
      </c>
      <c r="N34" s="95">
        <f t="shared" si="3"/>
        <v>0.698611111111111</v>
      </c>
      <c r="O34" s="82">
        <f t="shared" si="13"/>
        <v>27</v>
      </c>
      <c r="P34" s="150" t="s">
        <v>303</v>
      </c>
      <c r="Q34" s="82" t="s">
        <v>31</v>
      </c>
      <c r="R34" s="83">
        <f t="shared" si="1"/>
        <v>33</v>
      </c>
      <c r="S34" s="84">
        <v>1.1</v>
      </c>
      <c r="T34" s="85">
        <f t="shared" si="4"/>
        <v>47.7</v>
      </c>
      <c r="U34" s="86">
        <v>0.001388888888888889</v>
      </c>
      <c r="V34" s="86">
        <f t="shared" si="5"/>
        <v>0.04791666666666667</v>
      </c>
      <c r="W34" s="86">
        <f t="shared" si="14"/>
        <v>0.2770833333333332</v>
      </c>
      <c r="X34" s="86">
        <f t="shared" si="15"/>
        <v>0.3256944444444443</v>
      </c>
      <c r="Y34" s="86">
        <f t="shared" si="16"/>
        <v>0.4055555555555554</v>
      </c>
      <c r="Z34" s="86">
        <f t="shared" si="17"/>
        <v>0.5201388888888888</v>
      </c>
      <c r="AA34" s="86">
        <f t="shared" si="18"/>
        <v>0.6624999999999999</v>
      </c>
      <c r="AB34" s="86">
        <f t="shared" si="19"/>
        <v>0.7562499999999999</v>
      </c>
      <c r="AC34" s="62"/>
      <c r="AD34" s="62"/>
      <c r="AE34" s="62"/>
      <c r="AF34" s="62"/>
      <c r="AG34" s="62"/>
    </row>
    <row r="35" spans="1:33" s="43" customFormat="1" ht="12">
      <c r="A35" s="138">
        <f t="shared" si="6"/>
        <v>28</v>
      </c>
      <c r="B35" s="81" t="s">
        <v>263</v>
      </c>
      <c r="C35" s="82" t="s">
        <v>31</v>
      </c>
      <c r="D35" s="83">
        <f t="shared" si="0"/>
        <v>38</v>
      </c>
      <c r="E35" s="84">
        <v>1.9</v>
      </c>
      <c r="F35" s="85">
        <f t="shared" si="7"/>
        <v>43.599999999999994</v>
      </c>
      <c r="G35" s="86">
        <v>0.0020833333333333333</v>
      </c>
      <c r="H35" s="86">
        <f t="shared" si="8"/>
        <v>0.04791666666666666</v>
      </c>
      <c r="I35" s="86">
        <f t="shared" si="9"/>
        <v>0.2770833333333332</v>
      </c>
      <c r="J35" s="86">
        <f t="shared" si="10"/>
        <v>0.3604166666666665</v>
      </c>
      <c r="K35" s="86">
        <f t="shared" si="11"/>
        <v>0.5340277777777777</v>
      </c>
      <c r="L35" s="86">
        <f t="shared" si="12"/>
        <v>0.6381944444444443</v>
      </c>
      <c r="M35" s="86">
        <f t="shared" si="2"/>
        <v>0.7354166666666665</v>
      </c>
      <c r="N35" s="95">
        <f t="shared" si="3"/>
        <v>0.7006944444444443</v>
      </c>
      <c r="O35" s="82">
        <f t="shared" si="13"/>
        <v>28</v>
      </c>
      <c r="P35" s="150" t="s">
        <v>263</v>
      </c>
      <c r="Q35" s="82" t="s">
        <v>31</v>
      </c>
      <c r="R35" s="83">
        <f t="shared" si="1"/>
        <v>56</v>
      </c>
      <c r="S35" s="84">
        <v>2.8</v>
      </c>
      <c r="T35" s="85">
        <f t="shared" si="4"/>
        <v>50.5</v>
      </c>
      <c r="U35" s="86">
        <v>0.0020833333333333333</v>
      </c>
      <c r="V35" s="86">
        <f t="shared" si="5"/>
        <v>0.05</v>
      </c>
      <c r="W35" s="86">
        <f t="shared" si="14"/>
        <v>0.2791666666666665</v>
      </c>
      <c r="X35" s="86">
        <f t="shared" si="15"/>
        <v>0.3277777777777776</v>
      </c>
      <c r="Y35" s="86">
        <f t="shared" si="16"/>
        <v>0.4076388888888887</v>
      </c>
      <c r="Z35" s="86">
        <f t="shared" si="17"/>
        <v>0.5222222222222221</v>
      </c>
      <c r="AA35" s="86">
        <f t="shared" si="18"/>
        <v>0.6645833333333332</v>
      </c>
      <c r="AB35" s="86">
        <f t="shared" si="19"/>
        <v>0.7583333333333332</v>
      </c>
      <c r="AC35" s="62"/>
      <c r="AD35" s="62"/>
      <c r="AE35" s="62"/>
      <c r="AF35" s="62"/>
      <c r="AG35" s="62"/>
    </row>
    <row r="36" spans="1:33" s="43" customFormat="1" ht="12">
      <c r="A36" s="138">
        <f t="shared" si="6"/>
        <v>29</v>
      </c>
      <c r="B36" s="81" t="s">
        <v>265</v>
      </c>
      <c r="C36" s="82" t="s">
        <v>31</v>
      </c>
      <c r="D36" s="83">
        <f t="shared" si="0"/>
        <v>56</v>
      </c>
      <c r="E36" s="84">
        <v>2.8</v>
      </c>
      <c r="F36" s="85">
        <f t="shared" si="7"/>
        <v>46.39999999999999</v>
      </c>
      <c r="G36" s="86">
        <v>0.0020833333333333333</v>
      </c>
      <c r="H36" s="86">
        <f t="shared" si="8"/>
        <v>0.049999999999999996</v>
      </c>
      <c r="I36" s="86">
        <f t="shared" si="9"/>
        <v>0.2791666666666665</v>
      </c>
      <c r="J36" s="86">
        <f t="shared" si="10"/>
        <v>0.3624999999999998</v>
      </c>
      <c r="K36" s="86">
        <f t="shared" si="11"/>
        <v>0.536111111111111</v>
      </c>
      <c r="L36" s="86">
        <f t="shared" si="12"/>
        <v>0.6402777777777776</v>
      </c>
      <c r="M36" s="86">
        <f t="shared" si="2"/>
        <v>0.7374999999999998</v>
      </c>
      <c r="N36" s="95">
        <f t="shared" si="3"/>
        <v>0.7027777777777776</v>
      </c>
      <c r="O36" s="82">
        <f t="shared" si="13"/>
        <v>29</v>
      </c>
      <c r="P36" s="150" t="s">
        <v>214</v>
      </c>
      <c r="Q36" s="82" t="s">
        <v>31</v>
      </c>
      <c r="R36" s="83">
        <f t="shared" si="1"/>
        <v>38</v>
      </c>
      <c r="S36" s="84">
        <v>1.9</v>
      </c>
      <c r="T36" s="85">
        <f t="shared" si="4"/>
        <v>52.4</v>
      </c>
      <c r="U36" s="86">
        <v>0.0020833333333333333</v>
      </c>
      <c r="V36" s="86">
        <f t="shared" si="5"/>
        <v>0.052083333333333336</v>
      </c>
      <c r="W36" s="86">
        <f t="shared" si="14"/>
        <v>0.28124999999999983</v>
      </c>
      <c r="X36" s="86">
        <f t="shared" si="15"/>
        <v>0.32986111111111094</v>
      </c>
      <c r="Y36" s="86">
        <f t="shared" si="16"/>
        <v>0.40972222222222204</v>
      </c>
      <c r="Z36" s="86">
        <f t="shared" si="17"/>
        <v>0.5243055555555555</v>
      </c>
      <c r="AA36" s="86">
        <f t="shared" si="18"/>
        <v>0.6666666666666665</v>
      </c>
      <c r="AB36" s="86">
        <f t="shared" si="19"/>
        <v>0.7604166666666665</v>
      </c>
      <c r="AC36" s="62"/>
      <c r="AD36" s="62"/>
      <c r="AE36" s="62"/>
      <c r="AF36" s="62"/>
      <c r="AG36" s="62"/>
    </row>
    <row r="37" spans="1:33" s="43" customFormat="1" ht="12">
      <c r="A37" s="138">
        <f t="shared" si="6"/>
        <v>30</v>
      </c>
      <c r="B37" s="81" t="s">
        <v>264</v>
      </c>
      <c r="C37" s="82" t="s">
        <v>31</v>
      </c>
      <c r="D37" s="83">
        <f t="shared" si="0"/>
        <v>33</v>
      </c>
      <c r="E37" s="84">
        <v>1.1</v>
      </c>
      <c r="F37" s="85">
        <f t="shared" si="7"/>
        <v>47.49999999999999</v>
      </c>
      <c r="G37" s="86">
        <v>0.001388888888888889</v>
      </c>
      <c r="H37" s="86">
        <f t="shared" si="8"/>
        <v>0.05138888888888889</v>
      </c>
      <c r="I37" s="86">
        <f t="shared" si="9"/>
        <v>0.2805555555555554</v>
      </c>
      <c r="J37" s="86">
        <f t="shared" si="10"/>
        <v>0.3638888888888887</v>
      </c>
      <c r="K37" s="86">
        <f t="shared" si="11"/>
        <v>0.5374999999999999</v>
      </c>
      <c r="L37" s="86">
        <f t="shared" si="12"/>
        <v>0.6416666666666665</v>
      </c>
      <c r="M37" s="86">
        <f t="shared" si="2"/>
        <v>0.7388888888888887</v>
      </c>
      <c r="N37" s="95">
        <f t="shared" si="3"/>
        <v>0.7041666666666665</v>
      </c>
      <c r="O37" s="82">
        <f t="shared" si="13"/>
        <v>30</v>
      </c>
      <c r="P37" s="150" t="s">
        <v>213</v>
      </c>
      <c r="Q37" s="82" t="s">
        <v>31</v>
      </c>
      <c r="R37" s="83">
        <f t="shared" si="1"/>
        <v>42</v>
      </c>
      <c r="S37" s="84">
        <v>2.1</v>
      </c>
      <c r="T37" s="85">
        <f t="shared" si="4"/>
        <v>54.5</v>
      </c>
      <c r="U37" s="86">
        <v>0.0020833333333333333</v>
      </c>
      <c r="V37" s="86">
        <f t="shared" si="5"/>
        <v>0.05416666666666667</v>
      </c>
      <c r="W37" s="86">
        <f t="shared" si="14"/>
        <v>0.28333333333333316</v>
      </c>
      <c r="X37" s="86">
        <f t="shared" si="15"/>
        <v>0.33194444444444426</v>
      </c>
      <c r="Y37" s="86">
        <f t="shared" si="16"/>
        <v>0.41180555555555537</v>
      </c>
      <c r="Z37" s="86">
        <f t="shared" si="17"/>
        <v>0.5263888888888888</v>
      </c>
      <c r="AA37" s="86">
        <f t="shared" si="18"/>
        <v>0.6687499999999998</v>
      </c>
      <c r="AB37" s="86">
        <f t="shared" si="19"/>
        <v>0.7624999999999998</v>
      </c>
      <c r="AC37" s="62"/>
      <c r="AD37" s="62"/>
      <c r="AE37" s="62"/>
      <c r="AF37" s="62"/>
      <c r="AG37" s="62"/>
    </row>
    <row r="38" spans="1:33" s="43" customFormat="1" ht="12">
      <c r="A38" s="138">
        <f t="shared" si="6"/>
        <v>31</v>
      </c>
      <c r="B38" s="81" t="s">
        <v>239</v>
      </c>
      <c r="C38" s="82" t="s">
        <v>31</v>
      </c>
      <c r="D38" s="83">
        <f t="shared" si="0"/>
        <v>35.99999999999999</v>
      </c>
      <c r="E38" s="84">
        <v>0.6</v>
      </c>
      <c r="F38" s="85">
        <f t="shared" si="7"/>
        <v>48.099999999999994</v>
      </c>
      <c r="G38" s="86">
        <v>0.0006944444444444445</v>
      </c>
      <c r="H38" s="86">
        <f t="shared" si="8"/>
        <v>0.05208333333333333</v>
      </c>
      <c r="I38" s="86">
        <f t="shared" si="9"/>
        <v>0.28124999999999983</v>
      </c>
      <c r="J38" s="86">
        <f t="shared" si="10"/>
        <v>0.36458333333333315</v>
      </c>
      <c r="K38" s="86">
        <f t="shared" si="11"/>
        <v>0.5381944444444443</v>
      </c>
      <c r="L38" s="86">
        <f t="shared" si="12"/>
        <v>0.6423611111111109</v>
      </c>
      <c r="M38" s="86">
        <f t="shared" si="2"/>
        <v>0.7395833333333331</v>
      </c>
      <c r="N38" s="95">
        <f t="shared" si="3"/>
        <v>0.7048611111111109</v>
      </c>
      <c r="O38" s="82">
        <f t="shared" si="13"/>
        <v>31</v>
      </c>
      <c r="P38" s="150" t="s">
        <v>212</v>
      </c>
      <c r="Q38" s="82" t="s">
        <v>31</v>
      </c>
      <c r="R38" s="83">
        <f t="shared" si="1"/>
        <v>54</v>
      </c>
      <c r="S38" s="84">
        <v>0.9</v>
      </c>
      <c r="T38" s="85">
        <f t="shared" si="4"/>
        <v>55.4</v>
      </c>
      <c r="U38" s="86">
        <v>0.0006944444444444445</v>
      </c>
      <c r="V38" s="86">
        <f t="shared" si="5"/>
        <v>0.05486111111111111</v>
      </c>
      <c r="W38" s="86">
        <f t="shared" si="14"/>
        <v>0.2840277777777776</v>
      </c>
      <c r="X38" s="86">
        <f t="shared" si="15"/>
        <v>0.3326388888888887</v>
      </c>
      <c r="Y38" s="86">
        <f t="shared" si="16"/>
        <v>0.4124999999999998</v>
      </c>
      <c r="Z38" s="86">
        <f t="shared" si="17"/>
        <v>0.5270833333333332</v>
      </c>
      <c r="AA38" s="86">
        <f t="shared" si="18"/>
        <v>0.6694444444444443</v>
      </c>
      <c r="AB38" s="86">
        <f t="shared" si="19"/>
        <v>0.7631944444444443</v>
      </c>
      <c r="AC38" s="62"/>
      <c r="AD38" s="62"/>
      <c r="AE38" s="62"/>
      <c r="AF38" s="62"/>
      <c r="AG38" s="62"/>
    </row>
    <row r="39" spans="1:33" s="43" customFormat="1" ht="12">
      <c r="A39" s="138">
        <f t="shared" si="6"/>
        <v>32</v>
      </c>
      <c r="B39" s="81" t="s">
        <v>305</v>
      </c>
      <c r="C39" s="82" t="s">
        <v>81</v>
      </c>
      <c r="D39" s="83">
        <f t="shared" si="0"/>
        <v>52</v>
      </c>
      <c r="E39" s="84">
        <v>2.6</v>
      </c>
      <c r="F39" s="85">
        <f t="shared" si="7"/>
        <v>50.699999999999996</v>
      </c>
      <c r="G39" s="86">
        <v>0.0020833333333333333</v>
      </c>
      <c r="H39" s="86">
        <f t="shared" si="8"/>
        <v>0.05416666666666666</v>
      </c>
      <c r="I39" s="86">
        <f t="shared" si="9"/>
        <v>0.28333333333333316</v>
      </c>
      <c r="J39" s="86">
        <f t="shared" si="10"/>
        <v>0.3666666666666665</v>
      </c>
      <c r="K39" s="86">
        <f t="shared" si="11"/>
        <v>0.5402777777777776</v>
      </c>
      <c r="L39" s="86">
        <f t="shared" si="12"/>
        <v>0.6444444444444443</v>
      </c>
      <c r="M39" s="86">
        <f t="shared" si="2"/>
        <v>0.7416666666666665</v>
      </c>
      <c r="N39" s="95">
        <f t="shared" si="3"/>
        <v>0.7069444444444443</v>
      </c>
      <c r="O39" s="82">
        <f t="shared" si="13"/>
        <v>32</v>
      </c>
      <c r="P39" s="150" t="s">
        <v>240</v>
      </c>
      <c r="Q39" s="82" t="s">
        <v>31</v>
      </c>
      <c r="R39" s="83">
        <f t="shared" si="1"/>
        <v>41.99999999999999</v>
      </c>
      <c r="S39" s="84">
        <v>0.7</v>
      </c>
      <c r="T39" s="85">
        <f t="shared" si="4"/>
        <v>56.1</v>
      </c>
      <c r="U39" s="86">
        <v>0.0006944444444444445</v>
      </c>
      <c r="V39" s="86">
        <f t="shared" si="5"/>
        <v>0.05555555555555555</v>
      </c>
      <c r="W39" s="86">
        <f t="shared" si="14"/>
        <v>0.28472222222222204</v>
      </c>
      <c r="X39" s="86">
        <f t="shared" si="15"/>
        <v>0.33333333333333315</v>
      </c>
      <c r="Y39" s="86">
        <f t="shared" si="16"/>
        <v>0.41319444444444425</v>
      </c>
      <c r="Z39" s="86">
        <f t="shared" si="17"/>
        <v>0.5277777777777777</v>
      </c>
      <c r="AA39" s="86">
        <f t="shared" si="18"/>
        <v>0.6701388888888887</v>
      </c>
      <c r="AB39" s="86">
        <f t="shared" si="19"/>
        <v>0.7638888888888887</v>
      </c>
      <c r="AC39" s="62"/>
      <c r="AD39" s="62"/>
      <c r="AE39" s="62"/>
      <c r="AF39" s="62"/>
      <c r="AG39" s="62"/>
    </row>
    <row r="40" spans="1:33" s="43" customFormat="1" ht="12">
      <c r="A40" s="138">
        <f t="shared" si="6"/>
        <v>33</v>
      </c>
      <c r="B40" s="81" t="s">
        <v>267</v>
      </c>
      <c r="C40" s="82" t="s">
        <v>81</v>
      </c>
      <c r="D40" s="83">
        <f t="shared" si="0"/>
        <v>44.400000000000006</v>
      </c>
      <c r="E40" s="84">
        <v>3.7</v>
      </c>
      <c r="F40" s="85">
        <f t="shared" si="7"/>
        <v>54.4</v>
      </c>
      <c r="G40" s="86">
        <v>0.003472222222222222</v>
      </c>
      <c r="H40" s="86">
        <f t="shared" si="8"/>
        <v>0.057638888888888885</v>
      </c>
      <c r="I40" s="86">
        <f t="shared" si="9"/>
        <v>0.28680555555555537</v>
      </c>
      <c r="J40" s="86">
        <f t="shared" si="10"/>
        <v>0.3701388888888887</v>
      </c>
      <c r="K40" s="86">
        <f t="shared" si="11"/>
        <v>0.5437499999999998</v>
      </c>
      <c r="L40" s="86">
        <f t="shared" si="12"/>
        <v>0.6479166666666665</v>
      </c>
      <c r="M40" s="86">
        <f t="shared" si="2"/>
        <v>0.7451388888888887</v>
      </c>
      <c r="N40" s="95">
        <f t="shared" si="3"/>
        <v>0.7104166666666665</v>
      </c>
      <c r="O40" s="82">
        <f t="shared" si="13"/>
        <v>33</v>
      </c>
      <c r="P40" s="150" t="s">
        <v>308</v>
      </c>
      <c r="Q40" s="139" t="s">
        <v>31</v>
      </c>
      <c r="R40" s="83">
        <f t="shared" si="1"/>
        <v>46</v>
      </c>
      <c r="S40" s="139">
        <v>2.3</v>
      </c>
      <c r="T40" s="85">
        <f t="shared" si="4"/>
        <v>58.4</v>
      </c>
      <c r="U40" s="86">
        <v>0.0020833333333333333</v>
      </c>
      <c r="V40" s="86">
        <f t="shared" si="5"/>
        <v>0.057638888888888885</v>
      </c>
      <c r="W40" s="86">
        <f t="shared" si="14"/>
        <v>0.28680555555555537</v>
      </c>
      <c r="X40" s="86">
        <f t="shared" si="15"/>
        <v>0.3354166666666665</v>
      </c>
      <c r="Y40" s="86">
        <f t="shared" si="16"/>
        <v>0.4152777777777776</v>
      </c>
      <c r="Z40" s="86">
        <f t="shared" si="17"/>
        <v>0.529861111111111</v>
      </c>
      <c r="AA40" s="86">
        <f t="shared" si="18"/>
        <v>0.672222222222222</v>
      </c>
      <c r="AB40" s="86">
        <f t="shared" si="19"/>
        <v>0.765972222222222</v>
      </c>
      <c r="AC40" s="62"/>
      <c r="AD40" s="62"/>
      <c r="AE40" s="62"/>
      <c r="AF40" s="62"/>
      <c r="AG40" s="62"/>
    </row>
    <row r="41" spans="1:33" s="43" customFormat="1" ht="12">
      <c r="A41" s="138">
        <f t="shared" si="6"/>
        <v>34</v>
      </c>
      <c r="B41" s="81" t="s">
        <v>266</v>
      </c>
      <c r="C41" s="82" t="s">
        <v>329</v>
      </c>
      <c r="D41" s="83">
        <f t="shared" si="0"/>
        <v>46.800000000000004</v>
      </c>
      <c r="E41" s="84">
        <v>3.9</v>
      </c>
      <c r="F41" s="85">
        <f t="shared" si="7"/>
        <v>58.3</v>
      </c>
      <c r="G41" s="86">
        <v>0.003472222222222222</v>
      </c>
      <c r="H41" s="86">
        <f t="shared" si="8"/>
        <v>0.06111111111111111</v>
      </c>
      <c r="I41" s="86">
        <f t="shared" si="9"/>
        <v>0.2902777777777776</v>
      </c>
      <c r="J41" s="86">
        <f t="shared" si="10"/>
        <v>0.3736111111111109</v>
      </c>
      <c r="K41" s="86">
        <f t="shared" si="11"/>
        <v>0.547222222222222</v>
      </c>
      <c r="L41" s="86">
        <f t="shared" si="12"/>
        <v>0.6513888888888887</v>
      </c>
      <c r="M41" s="86">
        <f t="shared" si="2"/>
        <v>0.7486111111111109</v>
      </c>
      <c r="N41" s="95">
        <f t="shared" si="3"/>
        <v>0.7138888888888887</v>
      </c>
      <c r="O41" s="82">
        <f t="shared" si="13"/>
        <v>34</v>
      </c>
      <c r="P41" s="150" t="s">
        <v>307</v>
      </c>
      <c r="Q41" s="139" t="s">
        <v>31</v>
      </c>
      <c r="R41" s="83">
        <f t="shared" si="1"/>
        <v>30</v>
      </c>
      <c r="S41" s="139">
        <v>1</v>
      </c>
      <c r="T41" s="85">
        <f t="shared" si="4"/>
        <v>59.4</v>
      </c>
      <c r="U41" s="86">
        <v>0.001388888888888889</v>
      </c>
      <c r="V41" s="86">
        <f t="shared" si="5"/>
        <v>0.059027777777777776</v>
      </c>
      <c r="W41" s="86">
        <f t="shared" si="14"/>
        <v>0.28819444444444425</v>
      </c>
      <c r="X41" s="86">
        <f t="shared" si="15"/>
        <v>0.33680555555555536</v>
      </c>
      <c r="Y41" s="86">
        <f t="shared" si="16"/>
        <v>0.41666666666666646</v>
      </c>
      <c r="Z41" s="86">
        <f t="shared" si="17"/>
        <v>0.5312499999999999</v>
      </c>
      <c r="AA41" s="86">
        <f t="shared" si="18"/>
        <v>0.6736111111111109</v>
      </c>
      <c r="AB41" s="86">
        <f t="shared" si="19"/>
        <v>0.7673611111111109</v>
      </c>
      <c r="AC41" s="62"/>
      <c r="AD41" s="62"/>
      <c r="AE41" s="62"/>
      <c r="AF41" s="62"/>
      <c r="AG41" s="62"/>
    </row>
    <row r="42" spans="1:33" s="43" customFormat="1" ht="12">
      <c r="A42" s="138">
        <f t="shared" si="6"/>
        <v>35</v>
      </c>
      <c r="B42" s="81" t="s">
        <v>223</v>
      </c>
      <c r="C42" s="82" t="s">
        <v>31</v>
      </c>
      <c r="D42" s="83">
        <f t="shared" si="0"/>
        <v>33</v>
      </c>
      <c r="E42" s="84">
        <v>1.1</v>
      </c>
      <c r="F42" s="85">
        <f t="shared" si="7"/>
        <v>59.4</v>
      </c>
      <c r="G42" s="86">
        <v>0.001388888888888889</v>
      </c>
      <c r="H42" s="86">
        <f t="shared" si="8"/>
        <v>0.0625</v>
      </c>
      <c r="I42" s="86">
        <f t="shared" si="9"/>
        <v>0.29166666666666646</v>
      </c>
      <c r="J42" s="86">
        <f t="shared" si="10"/>
        <v>0.3749999999999998</v>
      </c>
      <c r="K42" s="86">
        <f t="shared" si="11"/>
        <v>0.5486111111111109</v>
      </c>
      <c r="L42" s="86">
        <f t="shared" si="12"/>
        <v>0.6527777777777776</v>
      </c>
      <c r="M42" s="86">
        <f t="shared" si="2"/>
        <v>0.7499999999999998</v>
      </c>
      <c r="N42" s="95">
        <f t="shared" si="3"/>
        <v>0.7152777777777776</v>
      </c>
      <c r="O42" s="82">
        <f t="shared" si="13"/>
        <v>35</v>
      </c>
      <c r="P42" s="150" t="s">
        <v>308</v>
      </c>
      <c r="Q42" s="82" t="s">
        <v>31</v>
      </c>
      <c r="R42" s="83">
        <f t="shared" si="1"/>
        <v>27</v>
      </c>
      <c r="S42" s="84">
        <v>0.9</v>
      </c>
      <c r="T42" s="85">
        <f t="shared" si="4"/>
        <v>60.3</v>
      </c>
      <c r="U42" s="86">
        <v>0.001388888888888889</v>
      </c>
      <c r="V42" s="86">
        <f t="shared" si="5"/>
        <v>0.06041666666666667</v>
      </c>
      <c r="W42" s="86">
        <f t="shared" si="14"/>
        <v>0.28958333333333314</v>
      </c>
      <c r="X42" s="86">
        <f t="shared" si="15"/>
        <v>0.33819444444444424</v>
      </c>
      <c r="Y42" s="86">
        <f t="shared" si="16"/>
        <v>0.41805555555555535</v>
      </c>
      <c r="Z42" s="86">
        <f t="shared" si="17"/>
        <v>0.5326388888888888</v>
      </c>
      <c r="AA42" s="86">
        <f t="shared" si="18"/>
        <v>0.6749999999999998</v>
      </c>
      <c r="AB42" s="86">
        <f t="shared" si="19"/>
        <v>0.7687499999999998</v>
      </c>
      <c r="AC42" s="62"/>
      <c r="AD42" s="62"/>
      <c r="AE42" s="62"/>
      <c r="AF42" s="62"/>
      <c r="AG42" s="62"/>
    </row>
    <row r="43" spans="1:33" s="43" customFormat="1" ht="12">
      <c r="A43" s="138">
        <f t="shared" si="6"/>
        <v>36</v>
      </c>
      <c r="B43" s="81" t="s">
        <v>224</v>
      </c>
      <c r="C43" s="82" t="s">
        <v>31</v>
      </c>
      <c r="D43" s="83">
        <f t="shared" si="0"/>
        <v>30</v>
      </c>
      <c r="E43" s="84">
        <v>1</v>
      </c>
      <c r="F43" s="85">
        <f t="shared" si="7"/>
        <v>60.4</v>
      </c>
      <c r="G43" s="86">
        <v>0.001388888888888889</v>
      </c>
      <c r="H43" s="86">
        <f t="shared" si="8"/>
        <v>0.06388888888888888</v>
      </c>
      <c r="I43" s="86">
        <f t="shared" si="9"/>
        <v>0.29305555555555535</v>
      </c>
      <c r="J43" s="86">
        <f t="shared" si="10"/>
        <v>0.37638888888888866</v>
      </c>
      <c r="K43" s="86">
        <f t="shared" si="11"/>
        <v>0.5499999999999998</v>
      </c>
      <c r="L43" s="86">
        <f t="shared" si="12"/>
        <v>0.6541666666666665</v>
      </c>
      <c r="M43" s="86">
        <f t="shared" si="2"/>
        <v>0.7513888888888887</v>
      </c>
      <c r="N43" s="95">
        <f t="shared" si="3"/>
        <v>0.7166666666666665</v>
      </c>
      <c r="O43" s="82">
        <f t="shared" si="13"/>
        <v>36</v>
      </c>
      <c r="P43" s="150" t="s">
        <v>304</v>
      </c>
      <c r="Q43" s="82" t="s">
        <v>31</v>
      </c>
      <c r="R43" s="83">
        <f t="shared" si="1"/>
        <v>51.6</v>
      </c>
      <c r="S43" s="84">
        <v>4.3</v>
      </c>
      <c r="T43" s="85">
        <f t="shared" si="4"/>
        <v>64.6</v>
      </c>
      <c r="U43" s="86">
        <v>0.003472222222222222</v>
      </c>
      <c r="V43" s="86">
        <f t="shared" si="5"/>
        <v>0.06388888888888888</v>
      </c>
      <c r="W43" s="86">
        <f t="shared" si="14"/>
        <v>0.29305555555555535</v>
      </c>
      <c r="X43" s="86">
        <f t="shared" si="15"/>
        <v>0.34166666666666645</v>
      </c>
      <c r="Y43" s="86">
        <f t="shared" si="16"/>
        <v>0.42152777777777756</v>
      </c>
      <c r="Z43" s="86">
        <f t="shared" si="17"/>
        <v>0.536111111111111</v>
      </c>
      <c r="AA43" s="86">
        <f t="shared" si="18"/>
        <v>0.678472222222222</v>
      </c>
      <c r="AB43" s="86">
        <f t="shared" si="19"/>
        <v>0.772222222222222</v>
      </c>
      <c r="AC43" s="62"/>
      <c r="AD43" s="62"/>
      <c r="AE43" s="62"/>
      <c r="AF43" s="62"/>
      <c r="AG43" s="62"/>
    </row>
    <row r="44" spans="1:33" s="43" customFormat="1" ht="12">
      <c r="A44" s="138">
        <f t="shared" si="6"/>
        <v>37</v>
      </c>
      <c r="B44" s="81" t="s">
        <v>225</v>
      </c>
      <c r="C44" s="82" t="s">
        <v>31</v>
      </c>
      <c r="D44" s="83">
        <f t="shared" si="0"/>
        <v>39</v>
      </c>
      <c r="E44" s="84">
        <v>1.3</v>
      </c>
      <c r="F44" s="85">
        <f t="shared" si="7"/>
        <v>61.699999999999996</v>
      </c>
      <c r="G44" s="86">
        <v>0.001388888888888889</v>
      </c>
      <c r="H44" s="86">
        <f t="shared" si="8"/>
        <v>0.06527777777777777</v>
      </c>
      <c r="I44" s="86">
        <f t="shared" si="9"/>
        <v>0.29444444444444423</v>
      </c>
      <c r="J44" s="86">
        <f t="shared" si="10"/>
        <v>0.37777777777777755</v>
      </c>
      <c r="K44" s="86">
        <f t="shared" si="11"/>
        <v>0.5513888888888887</v>
      </c>
      <c r="L44" s="86">
        <f t="shared" si="12"/>
        <v>0.6555555555555553</v>
      </c>
      <c r="M44" s="86">
        <f t="shared" si="2"/>
        <v>0.7527777777777775</v>
      </c>
      <c r="N44" s="95">
        <f t="shared" si="3"/>
        <v>0.7180555555555553</v>
      </c>
      <c r="O44" s="82">
        <f t="shared" si="13"/>
        <v>37</v>
      </c>
      <c r="P44" s="150" t="s">
        <v>261</v>
      </c>
      <c r="Q44" s="67" t="s">
        <v>31</v>
      </c>
      <c r="R44" s="83">
        <f t="shared" si="1"/>
        <v>54</v>
      </c>
      <c r="S44" s="140">
        <v>3.6</v>
      </c>
      <c r="T44" s="85">
        <f t="shared" si="4"/>
        <v>68.19999999999999</v>
      </c>
      <c r="U44" s="86">
        <v>0.002777777777777778</v>
      </c>
      <c r="V44" s="86">
        <f t="shared" si="5"/>
        <v>0.06666666666666667</v>
      </c>
      <c r="W44" s="86">
        <f t="shared" si="14"/>
        <v>0.2958333333333331</v>
      </c>
      <c r="X44" s="86">
        <f t="shared" si="15"/>
        <v>0.3444444444444442</v>
      </c>
      <c r="Y44" s="86">
        <f t="shared" si="16"/>
        <v>0.4243055555555553</v>
      </c>
      <c r="Z44" s="86">
        <f t="shared" si="17"/>
        <v>0.5388888888888888</v>
      </c>
      <c r="AA44" s="86">
        <f t="shared" si="18"/>
        <v>0.6812499999999998</v>
      </c>
      <c r="AB44" s="86">
        <f t="shared" si="19"/>
        <v>0.7749999999999998</v>
      </c>
      <c r="AC44" s="62"/>
      <c r="AD44" s="62"/>
      <c r="AE44" s="62"/>
      <c r="AF44" s="62"/>
      <c r="AG44" s="62"/>
    </row>
    <row r="45" spans="1:33" s="43" customFormat="1" ht="12">
      <c r="A45" s="138">
        <f t="shared" si="6"/>
        <v>38</v>
      </c>
      <c r="B45" s="81" t="s">
        <v>248</v>
      </c>
      <c r="C45" s="82" t="s">
        <v>31</v>
      </c>
      <c r="D45" s="83">
        <f t="shared" si="0"/>
        <v>48</v>
      </c>
      <c r="E45" s="84">
        <v>1.6</v>
      </c>
      <c r="F45" s="85">
        <f t="shared" si="7"/>
        <v>63.3</v>
      </c>
      <c r="G45" s="86">
        <v>0.001388888888888889</v>
      </c>
      <c r="H45" s="86">
        <f t="shared" si="8"/>
        <v>0.06666666666666665</v>
      </c>
      <c r="I45" s="86">
        <f t="shared" si="9"/>
        <v>0.2958333333333331</v>
      </c>
      <c r="J45" s="86">
        <f t="shared" si="10"/>
        <v>0.37916666666666643</v>
      </c>
      <c r="K45" s="86">
        <f t="shared" si="11"/>
        <v>0.5527777777777776</v>
      </c>
      <c r="L45" s="86">
        <f t="shared" si="12"/>
        <v>0.6569444444444442</v>
      </c>
      <c r="M45" s="86">
        <f t="shared" si="2"/>
        <v>0.7541666666666664</v>
      </c>
      <c r="N45" s="95">
        <f t="shared" si="3"/>
        <v>0.7194444444444442</v>
      </c>
      <c r="O45" s="82">
        <f t="shared" si="13"/>
        <v>38</v>
      </c>
      <c r="P45" s="150" t="s">
        <v>281</v>
      </c>
      <c r="Q45" s="82" t="s">
        <v>329</v>
      </c>
      <c r="R45" s="83">
        <f t="shared" si="1"/>
        <v>33</v>
      </c>
      <c r="S45" s="84">
        <v>1.1</v>
      </c>
      <c r="T45" s="85">
        <f t="shared" si="4"/>
        <v>69.29999999999998</v>
      </c>
      <c r="U45" s="86">
        <v>0.001388888888888889</v>
      </c>
      <c r="V45" s="86">
        <f t="shared" si="5"/>
        <v>0.06805555555555555</v>
      </c>
      <c r="W45" s="86">
        <f t="shared" si="14"/>
        <v>0.297222222222222</v>
      </c>
      <c r="X45" s="86">
        <f t="shared" si="15"/>
        <v>0.3458333333333331</v>
      </c>
      <c r="Y45" s="86">
        <f t="shared" si="16"/>
        <v>0.4256944444444442</v>
      </c>
      <c r="Z45" s="86">
        <f t="shared" si="17"/>
        <v>0.5402777777777776</v>
      </c>
      <c r="AA45" s="86">
        <f t="shared" si="18"/>
        <v>0.6826388888888887</v>
      </c>
      <c r="AB45" s="86">
        <f t="shared" si="19"/>
        <v>0.7763888888888887</v>
      </c>
      <c r="AC45" s="62"/>
      <c r="AD45" s="62"/>
      <c r="AE45" s="62"/>
      <c r="AF45" s="62"/>
      <c r="AG45" s="62"/>
    </row>
    <row r="46" spans="1:33" s="43" customFormat="1" ht="12">
      <c r="A46" s="138">
        <f t="shared" si="6"/>
        <v>39</v>
      </c>
      <c r="B46" s="81" t="s">
        <v>268</v>
      </c>
      <c r="C46" s="82" t="s">
        <v>31</v>
      </c>
      <c r="D46" s="83">
        <f t="shared" si="0"/>
        <v>44</v>
      </c>
      <c r="E46" s="84">
        <v>2.2</v>
      </c>
      <c r="F46" s="85">
        <f t="shared" si="7"/>
        <v>65.5</v>
      </c>
      <c r="G46" s="86">
        <v>0.0020833333333333333</v>
      </c>
      <c r="H46" s="86">
        <f t="shared" si="8"/>
        <v>0.06874999999999999</v>
      </c>
      <c r="I46" s="86">
        <f t="shared" si="9"/>
        <v>0.29791666666666644</v>
      </c>
      <c r="J46" s="86">
        <f t="shared" si="10"/>
        <v>0.38124999999999976</v>
      </c>
      <c r="K46" s="86">
        <f t="shared" si="11"/>
        <v>0.5548611111111109</v>
      </c>
      <c r="L46" s="86">
        <f t="shared" si="12"/>
        <v>0.6590277777777775</v>
      </c>
      <c r="M46" s="86">
        <f t="shared" si="2"/>
        <v>0.7562499999999998</v>
      </c>
      <c r="N46" s="95">
        <f t="shared" si="3"/>
        <v>0.7215277777777775</v>
      </c>
      <c r="O46" s="82">
        <f t="shared" si="13"/>
        <v>39</v>
      </c>
      <c r="P46" s="150" t="s">
        <v>282</v>
      </c>
      <c r="Q46" s="82" t="s">
        <v>329</v>
      </c>
      <c r="R46" s="83">
        <f t="shared" si="1"/>
        <v>33</v>
      </c>
      <c r="S46" s="84">
        <v>1.1</v>
      </c>
      <c r="T46" s="85">
        <f t="shared" si="4"/>
        <v>70.39999999999998</v>
      </c>
      <c r="U46" s="86">
        <v>0.001388888888888889</v>
      </c>
      <c r="V46" s="86">
        <f t="shared" si="5"/>
        <v>0.06944444444444443</v>
      </c>
      <c r="W46" s="86">
        <f t="shared" si="14"/>
        <v>0.2986111111111109</v>
      </c>
      <c r="X46" s="86">
        <f t="shared" si="15"/>
        <v>0.347222222222222</v>
      </c>
      <c r="Y46" s="86">
        <f t="shared" si="16"/>
        <v>0.4270833333333331</v>
      </c>
      <c r="Z46" s="86">
        <f t="shared" si="17"/>
        <v>0.5416666666666665</v>
      </c>
      <c r="AA46" s="86">
        <f t="shared" si="18"/>
        <v>0.6840277777777776</v>
      </c>
      <c r="AB46" s="86">
        <f t="shared" si="19"/>
        <v>0.7777777777777776</v>
      </c>
      <c r="AC46" s="62"/>
      <c r="AD46" s="62"/>
      <c r="AE46" s="62"/>
      <c r="AF46" s="62"/>
      <c r="AG46" s="62"/>
    </row>
    <row r="47" spans="1:33" s="43" customFormat="1" ht="12">
      <c r="A47" s="138">
        <f t="shared" si="6"/>
        <v>40</v>
      </c>
      <c r="B47" s="81" t="s">
        <v>227</v>
      </c>
      <c r="C47" s="82" t="s">
        <v>31</v>
      </c>
      <c r="D47" s="83">
        <f t="shared" si="0"/>
        <v>44</v>
      </c>
      <c r="E47" s="84">
        <v>2.2</v>
      </c>
      <c r="F47" s="85">
        <f t="shared" si="7"/>
        <v>67.7</v>
      </c>
      <c r="G47" s="86">
        <v>0.0020833333333333333</v>
      </c>
      <c r="H47" s="86">
        <f t="shared" si="8"/>
        <v>0.07083333333333333</v>
      </c>
      <c r="I47" s="86">
        <f t="shared" si="9"/>
        <v>0.29999999999999977</v>
      </c>
      <c r="J47" s="86">
        <f t="shared" si="10"/>
        <v>0.3833333333333331</v>
      </c>
      <c r="K47" s="86">
        <f t="shared" si="11"/>
        <v>0.5569444444444442</v>
      </c>
      <c r="L47" s="86">
        <f t="shared" si="12"/>
        <v>0.6611111111111109</v>
      </c>
      <c r="M47" s="86">
        <f t="shared" si="2"/>
        <v>0.7583333333333331</v>
      </c>
      <c r="N47" s="95">
        <f t="shared" si="3"/>
        <v>0.7236111111111109</v>
      </c>
      <c r="O47" s="82">
        <f t="shared" si="13"/>
        <v>40</v>
      </c>
      <c r="P47" s="150" t="s">
        <v>283</v>
      </c>
      <c r="Q47" s="82" t="s">
        <v>329</v>
      </c>
      <c r="R47" s="83">
        <f t="shared" si="1"/>
        <v>35.99999999999999</v>
      </c>
      <c r="S47" s="84">
        <v>1.2</v>
      </c>
      <c r="T47" s="85">
        <f t="shared" si="4"/>
        <v>71.59999999999998</v>
      </c>
      <c r="U47" s="86">
        <v>0.001388888888888889</v>
      </c>
      <c r="V47" s="86">
        <f t="shared" si="5"/>
        <v>0.07083333333333332</v>
      </c>
      <c r="W47" s="86">
        <f t="shared" si="14"/>
        <v>0.29999999999999977</v>
      </c>
      <c r="X47" s="86">
        <f t="shared" si="15"/>
        <v>0.34861111111111087</v>
      </c>
      <c r="Y47" s="86">
        <f t="shared" si="16"/>
        <v>0.428472222222222</v>
      </c>
      <c r="Z47" s="86">
        <f t="shared" si="17"/>
        <v>0.5430555555555554</v>
      </c>
      <c r="AA47" s="86">
        <f t="shared" si="18"/>
        <v>0.6854166666666665</v>
      </c>
      <c r="AB47" s="86">
        <f t="shared" si="19"/>
        <v>0.7791666666666665</v>
      </c>
      <c r="AC47" s="62"/>
      <c r="AD47" s="62"/>
      <c r="AE47" s="62"/>
      <c r="AF47" s="62"/>
      <c r="AG47" s="62"/>
    </row>
    <row r="48" spans="1:33" s="43" customFormat="1" ht="12">
      <c r="A48" s="138">
        <f t="shared" si="6"/>
        <v>41</v>
      </c>
      <c r="B48" s="81" t="s">
        <v>269</v>
      </c>
      <c r="C48" s="82" t="s">
        <v>31</v>
      </c>
      <c r="D48" s="83">
        <f t="shared" si="0"/>
        <v>46.5</v>
      </c>
      <c r="E48" s="84">
        <v>3.1</v>
      </c>
      <c r="F48" s="85">
        <f t="shared" si="7"/>
        <v>70.8</v>
      </c>
      <c r="G48" s="86">
        <v>0.002777777777777778</v>
      </c>
      <c r="H48" s="86">
        <f t="shared" si="8"/>
        <v>0.07361111111111111</v>
      </c>
      <c r="I48" s="86">
        <f t="shared" si="9"/>
        <v>0.30277777777777753</v>
      </c>
      <c r="J48" s="86">
        <f t="shared" si="10"/>
        <v>0.38611111111111085</v>
      </c>
      <c r="K48" s="86">
        <f t="shared" si="11"/>
        <v>0.559722222222222</v>
      </c>
      <c r="L48" s="86">
        <f t="shared" si="12"/>
        <v>0.6638888888888886</v>
      </c>
      <c r="M48" s="86">
        <f t="shared" si="2"/>
        <v>0.7611111111111108</v>
      </c>
      <c r="N48" s="95">
        <f t="shared" si="3"/>
        <v>0.7263888888888886</v>
      </c>
      <c r="O48" s="82">
        <f t="shared" si="13"/>
        <v>41</v>
      </c>
      <c r="P48" s="150" t="s">
        <v>301</v>
      </c>
      <c r="Q48" s="82" t="s">
        <v>329</v>
      </c>
      <c r="R48" s="83">
        <f t="shared" si="1"/>
        <v>45</v>
      </c>
      <c r="S48" s="84">
        <v>3</v>
      </c>
      <c r="T48" s="85">
        <f t="shared" si="4"/>
        <v>74.59999999999998</v>
      </c>
      <c r="U48" s="86">
        <v>0.002777777777777778</v>
      </c>
      <c r="V48" s="86">
        <f t="shared" si="5"/>
        <v>0.0736111111111111</v>
      </c>
      <c r="W48" s="86">
        <f t="shared" si="14"/>
        <v>0.30277777777777753</v>
      </c>
      <c r="X48" s="86">
        <f t="shared" si="15"/>
        <v>0.35138888888888864</v>
      </c>
      <c r="Y48" s="86">
        <f t="shared" si="16"/>
        <v>0.43124999999999974</v>
      </c>
      <c r="Z48" s="86">
        <f t="shared" si="17"/>
        <v>0.5458333333333332</v>
      </c>
      <c r="AA48" s="86">
        <f t="shared" si="18"/>
        <v>0.6881944444444442</v>
      </c>
      <c r="AB48" s="86">
        <f t="shared" si="19"/>
        <v>0.7819444444444442</v>
      </c>
      <c r="AC48" s="62"/>
      <c r="AD48" s="62"/>
      <c r="AE48" s="62"/>
      <c r="AF48" s="62"/>
      <c r="AG48" s="62"/>
    </row>
    <row r="49" spans="1:33" s="43" customFormat="1" ht="12">
      <c r="A49" s="138">
        <f t="shared" si="6"/>
        <v>42</v>
      </c>
      <c r="B49" s="81" t="s">
        <v>270</v>
      </c>
      <c r="C49" s="82" t="s">
        <v>31</v>
      </c>
      <c r="D49" s="83">
        <f t="shared" si="0"/>
        <v>41.99999999999999</v>
      </c>
      <c r="E49" s="84">
        <v>1.4</v>
      </c>
      <c r="F49" s="85">
        <f t="shared" si="7"/>
        <v>72.2</v>
      </c>
      <c r="G49" s="86">
        <v>0.001388888888888889</v>
      </c>
      <c r="H49" s="86">
        <f t="shared" si="8"/>
        <v>0.075</v>
      </c>
      <c r="I49" s="86">
        <f t="shared" si="9"/>
        <v>0.3041666666666664</v>
      </c>
      <c r="J49" s="86">
        <f t="shared" si="10"/>
        <v>0.38749999999999973</v>
      </c>
      <c r="K49" s="86">
        <f t="shared" si="11"/>
        <v>0.5611111111111109</v>
      </c>
      <c r="L49" s="86">
        <f t="shared" si="12"/>
        <v>0.6652777777777775</v>
      </c>
      <c r="M49" s="86">
        <f t="shared" si="2"/>
        <v>0.7624999999999997</v>
      </c>
      <c r="N49" s="95">
        <f t="shared" si="3"/>
        <v>0.7277777777777775</v>
      </c>
      <c r="O49" s="82">
        <f t="shared" si="13"/>
        <v>42</v>
      </c>
      <c r="P49" s="150" t="s">
        <v>302</v>
      </c>
      <c r="Q49" s="82" t="s">
        <v>329</v>
      </c>
      <c r="R49" s="83">
        <f t="shared" si="1"/>
        <v>35.99999999999999</v>
      </c>
      <c r="S49" s="84">
        <v>0.6</v>
      </c>
      <c r="T49" s="85">
        <f t="shared" si="4"/>
        <v>75.19999999999997</v>
      </c>
      <c r="U49" s="86">
        <v>0.0006944444444444445</v>
      </c>
      <c r="V49" s="86">
        <f t="shared" si="5"/>
        <v>0.07430555555555554</v>
      </c>
      <c r="W49" s="86">
        <f t="shared" si="14"/>
        <v>0.303472222222222</v>
      </c>
      <c r="X49" s="86">
        <f t="shared" si="15"/>
        <v>0.3520833333333331</v>
      </c>
      <c r="Y49" s="86">
        <f t="shared" si="16"/>
        <v>0.4319444444444442</v>
      </c>
      <c r="Z49" s="86">
        <f t="shared" si="17"/>
        <v>0.5465277777777776</v>
      </c>
      <c r="AA49" s="86">
        <f t="shared" si="18"/>
        <v>0.6888888888888887</v>
      </c>
      <c r="AB49" s="86">
        <f t="shared" si="19"/>
        <v>0.7826388888888887</v>
      </c>
      <c r="AC49" s="62"/>
      <c r="AD49" s="62"/>
      <c r="AE49" s="62"/>
      <c r="AF49" s="62"/>
      <c r="AG49" s="62"/>
    </row>
    <row r="50" spans="1:33" s="43" customFormat="1" ht="12">
      <c r="A50" s="138">
        <f t="shared" si="6"/>
        <v>43</v>
      </c>
      <c r="B50" s="81" t="s">
        <v>249</v>
      </c>
      <c r="C50" s="82" t="s">
        <v>31</v>
      </c>
      <c r="D50" s="83">
        <f t="shared" si="0"/>
        <v>27</v>
      </c>
      <c r="E50" s="84">
        <v>0.9</v>
      </c>
      <c r="F50" s="85">
        <f t="shared" si="7"/>
        <v>73.10000000000001</v>
      </c>
      <c r="G50" s="86">
        <v>0.001388888888888889</v>
      </c>
      <c r="H50" s="86">
        <f t="shared" si="8"/>
        <v>0.07638888888888888</v>
      </c>
      <c r="I50" s="86">
        <f t="shared" si="9"/>
        <v>0.3055555555555553</v>
      </c>
      <c r="J50" s="86">
        <f t="shared" si="10"/>
        <v>0.3888888888888886</v>
      </c>
      <c r="K50" s="86">
        <f t="shared" si="11"/>
        <v>0.5624999999999998</v>
      </c>
      <c r="L50" s="86">
        <f t="shared" si="12"/>
        <v>0.6666666666666664</v>
      </c>
      <c r="M50" s="86">
        <f t="shared" si="2"/>
        <v>0.7638888888888886</v>
      </c>
      <c r="N50" s="95">
        <f t="shared" si="3"/>
        <v>0.7291666666666664</v>
      </c>
      <c r="O50" s="82">
        <f t="shared" si="13"/>
        <v>43</v>
      </c>
      <c r="P50" s="150" t="s">
        <v>284</v>
      </c>
      <c r="Q50" s="82" t="s">
        <v>329</v>
      </c>
      <c r="R50" s="83">
        <f t="shared" si="1"/>
        <v>44</v>
      </c>
      <c r="S50" s="84">
        <v>2.2</v>
      </c>
      <c r="T50" s="85">
        <f t="shared" si="4"/>
        <v>77.39999999999998</v>
      </c>
      <c r="U50" s="86">
        <v>0.0020833333333333333</v>
      </c>
      <c r="V50" s="86">
        <f t="shared" si="5"/>
        <v>0.07638888888888888</v>
      </c>
      <c r="W50" s="86">
        <f t="shared" si="14"/>
        <v>0.3055555555555553</v>
      </c>
      <c r="X50" s="86">
        <f t="shared" si="15"/>
        <v>0.3541666666666664</v>
      </c>
      <c r="Y50" s="86">
        <f t="shared" si="16"/>
        <v>0.4340277777777775</v>
      </c>
      <c r="Z50" s="86">
        <f t="shared" si="17"/>
        <v>0.5486111111111109</v>
      </c>
      <c r="AA50" s="86">
        <f t="shared" si="18"/>
        <v>0.690972222222222</v>
      </c>
      <c r="AB50" s="86">
        <f t="shared" si="19"/>
        <v>0.784722222222222</v>
      </c>
      <c r="AC50" s="62"/>
      <c r="AD50" s="62"/>
      <c r="AE50" s="62"/>
      <c r="AF50" s="62"/>
      <c r="AG50" s="62"/>
    </row>
    <row r="51" spans="1:33" s="43" customFormat="1" ht="12">
      <c r="A51" s="138">
        <f t="shared" si="6"/>
        <v>44</v>
      </c>
      <c r="B51" s="81" t="s">
        <v>271</v>
      </c>
      <c r="C51" s="82" t="s">
        <v>31</v>
      </c>
      <c r="D51" s="83">
        <f t="shared" si="0"/>
        <v>32</v>
      </c>
      <c r="E51" s="84">
        <v>1.6</v>
      </c>
      <c r="F51" s="85">
        <f t="shared" si="7"/>
        <v>74.7</v>
      </c>
      <c r="G51" s="86">
        <v>0.0020833333333333333</v>
      </c>
      <c r="H51" s="86">
        <f t="shared" si="8"/>
        <v>0.07847222222222222</v>
      </c>
      <c r="I51" s="86">
        <f t="shared" si="9"/>
        <v>0.30763888888888863</v>
      </c>
      <c r="J51" s="86">
        <f t="shared" si="10"/>
        <v>0.39097222222222194</v>
      </c>
      <c r="K51" s="86">
        <f t="shared" si="11"/>
        <v>0.5645833333333331</v>
      </c>
      <c r="L51" s="86">
        <f t="shared" si="12"/>
        <v>0.6687499999999997</v>
      </c>
      <c r="M51" s="86">
        <f t="shared" si="2"/>
        <v>0.7659722222222219</v>
      </c>
      <c r="N51" s="95">
        <f t="shared" si="3"/>
        <v>0.7312499999999997</v>
      </c>
      <c r="O51" s="82">
        <f t="shared" si="13"/>
        <v>44</v>
      </c>
      <c r="P51" s="150" t="s">
        <v>285</v>
      </c>
      <c r="Q51" s="82" t="s">
        <v>329</v>
      </c>
      <c r="R51" s="83">
        <f t="shared" si="1"/>
        <v>35.99999999999999</v>
      </c>
      <c r="S51" s="84">
        <v>1.2</v>
      </c>
      <c r="T51" s="85">
        <f t="shared" si="4"/>
        <v>78.59999999999998</v>
      </c>
      <c r="U51" s="86">
        <v>0.001388888888888889</v>
      </c>
      <c r="V51" s="86">
        <f t="shared" si="5"/>
        <v>0.07777777777777777</v>
      </c>
      <c r="W51" s="86">
        <f t="shared" si="14"/>
        <v>0.3069444444444442</v>
      </c>
      <c r="X51" s="86">
        <f t="shared" si="15"/>
        <v>0.3555555555555553</v>
      </c>
      <c r="Y51" s="86">
        <f t="shared" si="16"/>
        <v>0.4354166666666664</v>
      </c>
      <c r="Z51" s="86">
        <f t="shared" si="17"/>
        <v>0.5499999999999998</v>
      </c>
      <c r="AA51" s="86">
        <f t="shared" si="18"/>
        <v>0.6923611111111109</v>
      </c>
      <c r="AB51" s="86">
        <f t="shared" si="19"/>
        <v>0.7861111111111109</v>
      </c>
      <c r="AC51" s="62"/>
      <c r="AD51" s="62"/>
      <c r="AE51" s="62"/>
      <c r="AF51" s="62"/>
      <c r="AG51" s="62"/>
    </row>
    <row r="52" spans="1:33" s="43" customFormat="1" ht="12">
      <c r="A52" s="138">
        <f t="shared" si="6"/>
        <v>45</v>
      </c>
      <c r="B52" s="81" t="s">
        <v>298</v>
      </c>
      <c r="C52" s="82" t="s">
        <v>31</v>
      </c>
      <c r="D52" s="83">
        <f t="shared" si="0"/>
        <v>38</v>
      </c>
      <c r="E52" s="84">
        <v>1.9</v>
      </c>
      <c r="F52" s="85">
        <f t="shared" si="7"/>
        <v>76.60000000000001</v>
      </c>
      <c r="G52" s="86">
        <v>0.0020833333333333333</v>
      </c>
      <c r="H52" s="86">
        <f t="shared" si="8"/>
        <v>0.08055555555555556</v>
      </c>
      <c r="I52" s="86">
        <f t="shared" si="9"/>
        <v>0.30972222222222195</v>
      </c>
      <c r="J52" s="86">
        <f t="shared" si="10"/>
        <v>0.39305555555555527</v>
      </c>
      <c r="K52" s="86">
        <f t="shared" si="11"/>
        <v>0.5666666666666664</v>
      </c>
      <c r="L52" s="86">
        <f t="shared" si="12"/>
        <v>0.6708333333333331</v>
      </c>
      <c r="M52" s="86">
        <f t="shared" si="2"/>
        <v>0.7680555555555553</v>
      </c>
      <c r="N52" s="95">
        <f t="shared" si="3"/>
        <v>0.7333333333333331</v>
      </c>
      <c r="O52" s="82">
        <f t="shared" si="13"/>
        <v>45</v>
      </c>
      <c r="P52" s="150" t="s">
        <v>200</v>
      </c>
      <c r="Q52" s="82" t="s">
        <v>32</v>
      </c>
      <c r="R52" s="83">
        <f t="shared" si="1"/>
        <v>38</v>
      </c>
      <c r="S52" s="84">
        <v>1.9</v>
      </c>
      <c r="T52" s="85">
        <f t="shared" si="4"/>
        <v>80.49999999999999</v>
      </c>
      <c r="U52" s="86">
        <v>0.0020833333333333333</v>
      </c>
      <c r="V52" s="86">
        <f t="shared" si="5"/>
        <v>0.0798611111111111</v>
      </c>
      <c r="W52" s="86">
        <f t="shared" si="14"/>
        <v>0.3090277777777775</v>
      </c>
      <c r="X52" s="86">
        <f t="shared" si="15"/>
        <v>0.3576388888888886</v>
      </c>
      <c r="Y52" s="86">
        <f t="shared" si="16"/>
        <v>0.4374999999999997</v>
      </c>
      <c r="Z52" s="86">
        <f t="shared" si="17"/>
        <v>0.5520833333333331</v>
      </c>
      <c r="AA52" s="86">
        <f t="shared" si="18"/>
        <v>0.6944444444444442</v>
      </c>
      <c r="AB52" s="86">
        <f t="shared" si="19"/>
        <v>0.7881944444444442</v>
      </c>
      <c r="AC52" s="62"/>
      <c r="AD52" s="62"/>
      <c r="AE52" s="62"/>
      <c r="AF52" s="62"/>
      <c r="AG52" s="62"/>
    </row>
    <row r="53" spans="1:33" s="43" customFormat="1" ht="12">
      <c r="A53" s="138">
        <f t="shared" si="6"/>
        <v>46</v>
      </c>
      <c r="B53" s="81" t="s">
        <v>250</v>
      </c>
      <c r="C53" s="82" t="s">
        <v>31</v>
      </c>
      <c r="D53" s="83">
        <f t="shared" si="0"/>
        <v>48</v>
      </c>
      <c r="E53" s="84">
        <v>0.8</v>
      </c>
      <c r="F53" s="85">
        <f t="shared" si="7"/>
        <v>77.4</v>
      </c>
      <c r="G53" s="86">
        <v>0.0006944444444444445</v>
      </c>
      <c r="H53" s="86">
        <f t="shared" si="8"/>
        <v>0.08125</v>
      </c>
      <c r="I53" s="86">
        <f t="shared" si="9"/>
        <v>0.3104166666666664</v>
      </c>
      <c r="J53" s="86">
        <f t="shared" si="10"/>
        <v>0.3937499999999997</v>
      </c>
      <c r="K53" s="86">
        <f t="shared" si="11"/>
        <v>0.5673611111111109</v>
      </c>
      <c r="L53" s="86">
        <f t="shared" si="12"/>
        <v>0.6715277777777775</v>
      </c>
      <c r="M53" s="86">
        <f t="shared" si="2"/>
        <v>0.7687499999999997</v>
      </c>
      <c r="N53" s="95">
        <f t="shared" si="3"/>
        <v>0.7340277777777775</v>
      </c>
      <c r="O53" s="82">
        <f t="shared" si="13"/>
        <v>46</v>
      </c>
      <c r="P53" s="150" t="s">
        <v>108</v>
      </c>
      <c r="Q53" s="82" t="s">
        <v>81</v>
      </c>
      <c r="R53" s="83">
        <f t="shared" si="1"/>
        <v>32</v>
      </c>
      <c r="S53" s="84">
        <v>1.6</v>
      </c>
      <c r="T53" s="85">
        <f t="shared" si="4"/>
        <v>82.09999999999998</v>
      </c>
      <c r="U53" s="86">
        <v>0.0020833333333333333</v>
      </c>
      <c r="V53" s="86">
        <f t="shared" si="5"/>
        <v>0.08194444444444444</v>
      </c>
      <c r="W53" s="86">
        <f t="shared" si="14"/>
        <v>0.31111111111111084</v>
      </c>
      <c r="X53" s="86">
        <f t="shared" si="15"/>
        <v>0.35972222222222194</v>
      </c>
      <c r="Y53" s="86">
        <f t="shared" si="16"/>
        <v>0.43958333333333305</v>
      </c>
      <c r="Z53" s="86">
        <f t="shared" si="17"/>
        <v>0.5541666666666665</v>
      </c>
      <c r="AA53" s="86">
        <f t="shared" si="18"/>
        <v>0.6965277777777775</v>
      </c>
      <c r="AB53" s="86">
        <f t="shared" si="19"/>
        <v>0.7902777777777775</v>
      </c>
      <c r="AC53" s="62"/>
      <c r="AD53" s="62"/>
      <c r="AE53" s="62"/>
      <c r="AF53" s="62"/>
      <c r="AG53" s="62"/>
    </row>
    <row r="54" spans="1:33" s="43" customFormat="1" ht="12">
      <c r="A54" s="138">
        <f t="shared" si="6"/>
        <v>47</v>
      </c>
      <c r="B54" s="81" t="s">
        <v>251</v>
      </c>
      <c r="C54" s="82" t="s">
        <v>31</v>
      </c>
      <c r="D54" s="83">
        <f t="shared" si="0"/>
        <v>39</v>
      </c>
      <c r="E54" s="84">
        <v>1.3</v>
      </c>
      <c r="F54" s="85">
        <f t="shared" si="7"/>
        <v>78.7</v>
      </c>
      <c r="G54" s="86">
        <v>0.001388888888888889</v>
      </c>
      <c r="H54" s="86">
        <f t="shared" si="8"/>
        <v>0.08263888888888889</v>
      </c>
      <c r="I54" s="86">
        <f t="shared" si="9"/>
        <v>0.3118055555555553</v>
      </c>
      <c r="J54" s="86">
        <f t="shared" si="10"/>
        <v>0.3951388888888886</v>
      </c>
      <c r="K54" s="86">
        <f t="shared" si="11"/>
        <v>0.5687499999999998</v>
      </c>
      <c r="L54" s="86">
        <f t="shared" si="12"/>
        <v>0.6729166666666664</v>
      </c>
      <c r="M54" s="86">
        <f t="shared" si="2"/>
        <v>0.7701388888888886</v>
      </c>
      <c r="N54" s="95">
        <f t="shared" si="3"/>
        <v>0.7354166666666664</v>
      </c>
      <c r="O54" s="82">
        <f t="shared" si="13"/>
        <v>47</v>
      </c>
      <c r="P54" s="150" t="s">
        <v>107</v>
      </c>
      <c r="Q54" s="82" t="s">
        <v>81</v>
      </c>
      <c r="R54" s="83">
        <f t="shared" si="1"/>
        <v>33</v>
      </c>
      <c r="S54" s="84">
        <v>1.1</v>
      </c>
      <c r="T54" s="85">
        <f t="shared" si="4"/>
        <v>83.19999999999997</v>
      </c>
      <c r="U54" s="86">
        <v>0.001388888888888889</v>
      </c>
      <c r="V54" s="86">
        <f t="shared" si="5"/>
        <v>0.08333333333333333</v>
      </c>
      <c r="W54" s="86">
        <f t="shared" si="14"/>
        <v>0.3124999999999997</v>
      </c>
      <c r="X54" s="86">
        <f t="shared" si="15"/>
        <v>0.3611111111111108</v>
      </c>
      <c r="Y54" s="86">
        <f t="shared" si="16"/>
        <v>0.44097222222222193</v>
      </c>
      <c r="Z54" s="86">
        <f t="shared" si="17"/>
        <v>0.5555555555555554</v>
      </c>
      <c r="AA54" s="86">
        <f t="shared" si="18"/>
        <v>0.6979166666666664</v>
      </c>
      <c r="AB54" s="86">
        <f t="shared" si="19"/>
        <v>0.7916666666666664</v>
      </c>
      <c r="AC54" s="62"/>
      <c r="AD54" s="62"/>
      <c r="AE54" s="62"/>
      <c r="AF54" s="62"/>
      <c r="AG54" s="62"/>
    </row>
    <row r="55" spans="1:33" s="43" customFormat="1" ht="12">
      <c r="A55" s="138">
        <f t="shared" si="6"/>
        <v>48</v>
      </c>
      <c r="B55" s="81" t="s">
        <v>299</v>
      </c>
      <c r="C55" s="82" t="s">
        <v>31</v>
      </c>
      <c r="D55" s="83">
        <f t="shared" si="0"/>
        <v>45</v>
      </c>
      <c r="E55" s="84">
        <v>1.5</v>
      </c>
      <c r="F55" s="85">
        <f t="shared" si="7"/>
        <v>80.2</v>
      </c>
      <c r="G55" s="86">
        <v>0.001388888888888889</v>
      </c>
      <c r="H55" s="86">
        <f t="shared" si="8"/>
        <v>0.08402777777777777</v>
      </c>
      <c r="I55" s="86">
        <f t="shared" si="9"/>
        <v>0.31319444444444416</v>
      </c>
      <c r="J55" s="86">
        <f t="shared" si="10"/>
        <v>0.3965277777777775</v>
      </c>
      <c r="K55" s="86">
        <f t="shared" si="11"/>
        <v>0.5701388888888886</v>
      </c>
      <c r="L55" s="86">
        <f t="shared" si="12"/>
        <v>0.6743055555555553</v>
      </c>
      <c r="M55" s="86">
        <f t="shared" si="2"/>
        <v>0.7715277777777775</v>
      </c>
      <c r="N55" s="95">
        <f t="shared" si="3"/>
        <v>0.7368055555555553</v>
      </c>
      <c r="O55" s="82">
        <f t="shared" si="13"/>
        <v>48</v>
      </c>
      <c r="P55" s="150" t="s">
        <v>106</v>
      </c>
      <c r="Q55" s="82" t="s">
        <v>81</v>
      </c>
      <c r="R55" s="83">
        <f t="shared" si="1"/>
        <v>30</v>
      </c>
      <c r="S55" s="84">
        <v>0.5</v>
      </c>
      <c r="T55" s="85">
        <f t="shared" si="4"/>
        <v>83.69999999999997</v>
      </c>
      <c r="U55" s="86">
        <v>0.0006944444444444445</v>
      </c>
      <c r="V55" s="86">
        <f t="shared" si="5"/>
        <v>0.08402777777777777</v>
      </c>
      <c r="W55" s="86">
        <f t="shared" si="14"/>
        <v>0.31319444444444416</v>
      </c>
      <c r="X55" s="86">
        <f t="shared" si="15"/>
        <v>0.36180555555555527</v>
      </c>
      <c r="Y55" s="86">
        <f t="shared" si="16"/>
        <v>0.4416666666666664</v>
      </c>
      <c r="Z55" s="86">
        <f t="shared" si="17"/>
        <v>0.5562499999999998</v>
      </c>
      <c r="AA55" s="86">
        <f t="shared" si="18"/>
        <v>0.6986111111111108</v>
      </c>
      <c r="AB55" s="86">
        <f t="shared" si="19"/>
        <v>0.7923611111111108</v>
      </c>
      <c r="AC55" s="62"/>
      <c r="AD55" s="62"/>
      <c r="AE55" s="62"/>
      <c r="AF55" s="62"/>
      <c r="AG55" s="62"/>
    </row>
    <row r="56" spans="1:33" s="43" customFormat="1" ht="12">
      <c r="A56" s="138">
        <f t="shared" si="6"/>
        <v>49</v>
      </c>
      <c r="B56" s="81" t="s">
        <v>252</v>
      </c>
      <c r="C56" s="82" t="s">
        <v>31</v>
      </c>
      <c r="D56" s="83">
        <f t="shared" si="0"/>
        <v>30</v>
      </c>
      <c r="E56" s="84">
        <v>1</v>
      </c>
      <c r="F56" s="85">
        <f t="shared" si="7"/>
        <v>81.2</v>
      </c>
      <c r="G56" s="86">
        <v>0.001388888888888889</v>
      </c>
      <c r="H56" s="86">
        <f t="shared" si="8"/>
        <v>0.08541666666666665</v>
      </c>
      <c r="I56" s="86">
        <f t="shared" si="9"/>
        <v>0.31458333333333305</v>
      </c>
      <c r="J56" s="86">
        <f t="shared" si="10"/>
        <v>0.39791666666666636</v>
      </c>
      <c r="K56" s="86">
        <f t="shared" si="11"/>
        <v>0.5715277777777775</v>
      </c>
      <c r="L56" s="86">
        <f t="shared" si="12"/>
        <v>0.6756944444444442</v>
      </c>
      <c r="M56" s="86">
        <f t="shared" si="2"/>
        <v>0.7729166666666664</v>
      </c>
      <c r="N56" s="95">
        <f t="shared" si="3"/>
        <v>0.7381944444444442</v>
      </c>
      <c r="O56" s="82">
        <f t="shared" si="13"/>
        <v>49</v>
      </c>
      <c r="P56" s="150" t="s">
        <v>241</v>
      </c>
      <c r="Q56" s="82" t="s">
        <v>81</v>
      </c>
      <c r="R56" s="83">
        <f t="shared" si="1"/>
        <v>45</v>
      </c>
      <c r="S56" s="84">
        <v>1.5</v>
      </c>
      <c r="T56" s="85">
        <f t="shared" si="4"/>
        <v>85.19999999999997</v>
      </c>
      <c r="U56" s="86">
        <v>0.001388888888888889</v>
      </c>
      <c r="V56" s="86">
        <f t="shared" si="5"/>
        <v>0.08541666666666665</v>
      </c>
      <c r="W56" s="86">
        <f t="shared" si="14"/>
        <v>0.31458333333333305</v>
      </c>
      <c r="X56" s="86">
        <f t="shared" si="15"/>
        <v>0.36319444444444415</v>
      </c>
      <c r="Y56" s="86">
        <f t="shared" si="16"/>
        <v>0.44305555555555526</v>
      </c>
      <c r="Z56" s="86">
        <f t="shared" si="17"/>
        <v>0.5576388888888887</v>
      </c>
      <c r="AA56" s="86">
        <f t="shared" si="18"/>
        <v>0.6999999999999997</v>
      </c>
      <c r="AB56" s="86">
        <f t="shared" si="19"/>
        <v>0.7937499999999997</v>
      </c>
      <c r="AC56" s="62"/>
      <c r="AD56" s="62"/>
      <c r="AE56" s="62"/>
      <c r="AF56" s="62"/>
      <c r="AG56" s="62"/>
    </row>
    <row r="57" spans="1:33" s="43" customFormat="1" ht="12">
      <c r="A57" s="138">
        <f t="shared" si="6"/>
        <v>50</v>
      </c>
      <c r="B57" s="81" t="s">
        <v>253</v>
      </c>
      <c r="C57" s="82" t="s">
        <v>31</v>
      </c>
      <c r="D57" s="83">
        <f t="shared" si="0"/>
        <v>44</v>
      </c>
      <c r="E57" s="84">
        <v>2.2</v>
      </c>
      <c r="F57" s="85">
        <f t="shared" si="7"/>
        <v>83.4</v>
      </c>
      <c r="G57" s="86">
        <v>0.0020833333333333333</v>
      </c>
      <c r="H57" s="86">
        <f t="shared" si="8"/>
        <v>0.0875</v>
      </c>
      <c r="I57" s="86">
        <f t="shared" si="9"/>
        <v>0.3166666666666664</v>
      </c>
      <c r="J57" s="86">
        <f t="shared" si="10"/>
        <v>0.3999999999999997</v>
      </c>
      <c r="K57" s="86">
        <f t="shared" si="11"/>
        <v>0.5736111111111108</v>
      </c>
      <c r="L57" s="86">
        <f t="shared" si="12"/>
        <v>0.6777777777777775</v>
      </c>
      <c r="M57" s="86">
        <f t="shared" si="2"/>
        <v>0.7749999999999997</v>
      </c>
      <c r="N57" s="95">
        <f t="shared" si="3"/>
        <v>0.7402777777777775</v>
      </c>
      <c r="O57" s="82">
        <f t="shared" si="13"/>
        <v>50</v>
      </c>
      <c r="P57" s="150" t="s">
        <v>286</v>
      </c>
      <c r="Q57" s="82" t="s">
        <v>81</v>
      </c>
      <c r="R57" s="83">
        <f t="shared" si="1"/>
        <v>39</v>
      </c>
      <c r="S57" s="84">
        <v>1.3</v>
      </c>
      <c r="T57" s="85">
        <f t="shared" si="4"/>
        <v>86.49999999999997</v>
      </c>
      <c r="U57" s="86">
        <v>0.001388888888888889</v>
      </c>
      <c r="V57" s="86">
        <f t="shared" si="5"/>
        <v>0.08680555555555554</v>
      </c>
      <c r="W57" s="86">
        <f t="shared" si="14"/>
        <v>0.31597222222222193</v>
      </c>
      <c r="X57" s="86">
        <f t="shared" si="15"/>
        <v>0.36458333333333304</v>
      </c>
      <c r="Y57" s="86">
        <f t="shared" si="16"/>
        <v>0.44444444444444414</v>
      </c>
      <c r="Z57" s="86">
        <f t="shared" si="17"/>
        <v>0.5590277777777776</v>
      </c>
      <c r="AA57" s="86">
        <f t="shared" si="18"/>
        <v>0.7013888888888886</v>
      </c>
      <c r="AB57" s="86">
        <f t="shared" si="19"/>
        <v>0.7951388888888886</v>
      </c>
      <c r="AC57" s="62"/>
      <c r="AD57" s="62"/>
      <c r="AE57" s="62"/>
      <c r="AF57" s="62"/>
      <c r="AG57" s="62"/>
    </row>
    <row r="58" spans="1:33" s="43" customFormat="1" ht="12">
      <c r="A58" s="138">
        <f t="shared" si="6"/>
        <v>51</v>
      </c>
      <c r="B58" s="81" t="s">
        <v>254</v>
      </c>
      <c r="C58" s="82" t="s">
        <v>31</v>
      </c>
      <c r="D58" s="83">
        <f t="shared" si="0"/>
        <v>35.99999999999999</v>
      </c>
      <c r="E58" s="84">
        <v>1.2</v>
      </c>
      <c r="F58" s="85">
        <f t="shared" si="7"/>
        <v>84.60000000000001</v>
      </c>
      <c r="G58" s="86">
        <v>0.001388888888888889</v>
      </c>
      <c r="H58" s="86">
        <f t="shared" si="8"/>
        <v>0.08888888888888888</v>
      </c>
      <c r="I58" s="86">
        <f t="shared" si="9"/>
        <v>0.31805555555555526</v>
      </c>
      <c r="J58" s="86">
        <f t="shared" si="10"/>
        <v>0.4013888888888886</v>
      </c>
      <c r="K58" s="86">
        <f t="shared" si="11"/>
        <v>0.5749999999999997</v>
      </c>
      <c r="L58" s="86">
        <f t="shared" si="12"/>
        <v>0.6791666666666664</v>
      </c>
      <c r="M58" s="86">
        <f t="shared" si="2"/>
        <v>0.7763888888888886</v>
      </c>
      <c r="N58" s="95">
        <f t="shared" si="3"/>
        <v>0.7416666666666664</v>
      </c>
      <c r="O58" s="82">
        <f t="shared" si="13"/>
        <v>51</v>
      </c>
      <c r="P58" s="43" t="s">
        <v>291</v>
      </c>
      <c r="Q58" s="139" t="s">
        <v>31</v>
      </c>
      <c r="R58" s="83">
        <f t="shared" si="1"/>
        <v>39</v>
      </c>
      <c r="S58" s="139">
        <v>1.3</v>
      </c>
      <c r="T58" s="85">
        <f t="shared" si="4"/>
        <v>87.79999999999997</v>
      </c>
      <c r="U58" s="86">
        <v>0.001388888888888889</v>
      </c>
      <c r="V58" s="86">
        <f t="shared" si="5"/>
        <v>0.08819444444444442</v>
      </c>
      <c r="W58" s="86">
        <f t="shared" si="14"/>
        <v>0.3173611111111108</v>
      </c>
      <c r="X58" s="86">
        <f t="shared" si="15"/>
        <v>0.3659722222222219</v>
      </c>
      <c r="Y58" s="86">
        <f t="shared" si="16"/>
        <v>0.445833333333333</v>
      </c>
      <c r="Z58" s="86">
        <f t="shared" si="17"/>
        <v>0.5604166666666665</v>
      </c>
      <c r="AA58" s="86">
        <f t="shared" si="18"/>
        <v>0.7027777777777775</v>
      </c>
      <c r="AB58" s="86">
        <f t="shared" si="19"/>
        <v>0.7965277777777775</v>
      </c>
      <c r="AC58" s="62"/>
      <c r="AD58" s="62"/>
      <c r="AE58" s="62"/>
      <c r="AF58" s="62"/>
      <c r="AG58" s="62"/>
    </row>
    <row r="59" spans="1:33" s="43" customFormat="1" ht="12">
      <c r="A59" s="138">
        <f t="shared" si="6"/>
        <v>52</v>
      </c>
      <c r="B59" s="81" t="s">
        <v>300</v>
      </c>
      <c r="C59" s="82" t="s">
        <v>31</v>
      </c>
      <c r="D59" s="83">
        <f t="shared" si="0"/>
        <v>56.99999999999999</v>
      </c>
      <c r="E59" s="84">
        <v>3.8</v>
      </c>
      <c r="F59" s="85">
        <f t="shared" si="7"/>
        <v>88.4</v>
      </c>
      <c r="G59" s="86">
        <v>0.002777777777777778</v>
      </c>
      <c r="H59" s="86">
        <f t="shared" si="8"/>
        <v>0.09166666666666666</v>
      </c>
      <c r="I59" s="86">
        <f t="shared" si="9"/>
        <v>0.320833333333333</v>
      </c>
      <c r="J59" s="86">
        <f t="shared" si="10"/>
        <v>0.40416666666666634</v>
      </c>
      <c r="K59" s="86">
        <f t="shared" si="11"/>
        <v>0.5777777777777775</v>
      </c>
      <c r="L59" s="86">
        <f t="shared" si="12"/>
        <v>0.6819444444444441</v>
      </c>
      <c r="M59" s="86">
        <f t="shared" si="2"/>
        <v>0.7791666666666663</v>
      </c>
      <c r="N59" s="95">
        <f t="shared" si="3"/>
        <v>0.7444444444444441</v>
      </c>
      <c r="O59" s="82">
        <f t="shared" si="13"/>
        <v>52</v>
      </c>
      <c r="P59" s="150" t="s">
        <v>242</v>
      </c>
      <c r="Q59" s="82" t="s">
        <v>31</v>
      </c>
      <c r="R59" s="83">
        <f t="shared" si="1"/>
        <v>30</v>
      </c>
      <c r="S59" s="84">
        <v>0.5</v>
      </c>
      <c r="T59" s="85">
        <f t="shared" si="4"/>
        <v>88.29999999999997</v>
      </c>
      <c r="U59" s="86">
        <v>0.0006944444444444445</v>
      </c>
      <c r="V59" s="86">
        <f t="shared" si="5"/>
        <v>0.08888888888888886</v>
      </c>
      <c r="W59" s="86">
        <f t="shared" si="14"/>
        <v>0.31805555555555526</v>
      </c>
      <c r="X59" s="86">
        <f t="shared" si="15"/>
        <v>0.36666666666666636</v>
      </c>
      <c r="Y59" s="86">
        <f t="shared" si="16"/>
        <v>0.44652777777777747</v>
      </c>
      <c r="Z59" s="86">
        <f t="shared" si="17"/>
        <v>0.5611111111111109</v>
      </c>
      <c r="AA59" s="86">
        <f t="shared" si="18"/>
        <v>0.7034722222222219</v>
      </c>
      <c r="AB59" s="86">
        <f t="shared" si="19"/>
        <v>0.7972222222222219</v>
      </c>
      <c r="AC59" s="62"/>
      <c r="AD59" s="62"/>
      <c r="AE59" s="62"/>
      <c r="AF59" s="62"/>
      <c r="AG59" s="62"/>
    </row>
    <row r="60" spans="1:33" s="43" customFormat="1" ht="12">
      <c r="A60" s="138">
        <f t="shared" si="6"/>
        <v>53</v>
      </c>
      <c r="B60" s="81" t="s">
        <v>272</v>
      </c>
      <c r="C60" s="82" t="s">
        <v>31</v>
      </c>
      <c r="D60" s="83">
        <f t="shared" si="0"/>
        <v>41.99999999999999</v>
      </c>
      <c r="E60" s="84">
        <v>1.4</v>
      </c>
      <c r="F60" s="85">
        <f t="shared" si="7"/>
        <v>89.80000000000001</v>
      </c>
      <c r="G60" s="86">
        <v>0.001388888888888889</v>
      </c>
      <c r="H60" s="86">
        <f t="shared" si="8"/>
        <v>0.09305555555555554</v>
      </c>
      <c r="I60" s="86">
        <f t="shared" si="9"/>
        <v>0.3222222222222219</v>
      </c>
      <c r="J60" s="86">
        <f t="shared" si="10"/>
        <v>0.4055555555555552</v>
      </c>
      <c r="K60" s="86">
        <f t="shared" si="11"/>
        <v>0.5791666666666664</v>
      </c>
      <c r="L60" s="86">
        <f t="shared" si="12"/>
        <v>0.683333333333333</v>
      </c>
      <c r="M60" s="86">
        <f t="shared" si="2"/>
        <v>0.7805555555555552</v>
      </c>
      <c r="N60" s="95">
        <f t="shared" si="3"/>
        <v>0.745833333333333</v>
      </c>
      <c r="O60" s="82">
        <f t="shared" si="13"/>
        <v>53</v>
      </c>
      <c r="P60" s="150" t="s">
        <v>149</v>
      </c>
      <c r="Q60" s="82" t="s">
        <v>31</v>
      </c>
      <c r="R60" s="83">
        <f t="shared" si="1"/>
        <v>33.6</v>
      </c>
      <c r="S60" s="84">
        <v>2.8</v>
      </c>
      <c r="T60" s="85">
        <f t="shared" si="4"/>
        <v>91.09999999999997</v>
      </c>
      <c r="U60" s="86">
        <v>0.003472222222222222</v>
      </c>
      <c r="V60" s="86">
        <f t="shared" si="5"/>
        <v>0.09236111111111109</v>
      </c>
      <c r="W60" s="86">
        <f t="shared" si="14"/>
        <v>0.32152777777777747</v>
      </c>
      <c r="X60" s="86">
        <f t="shared" si="15"/>
        <v>0.3701388888888886</v>
      </c>
      <c r="Y60" s="86">
        <f t="shared" si="16"/>
        <v>0.4499999999999997</v>
      </c>
      <c r="Z60" s="86">
        <f t="shared" si="17"/>
        <v>0.5645833333333331</v>
      </c>
      <c r="AA60" s="86">
        <f t="shared" si="18"/>
        <v>0.7069444444444442</v>
      </c>
      <c r="AB60" s="86">
        <f t="shared" si="19"/>
        <v>0.8006944444444442</v>
      </c>
      <c r="AC60" s="62"/>
      <c r="AD60" s="62"/>
      <c r="AE60" s="62"/>
      <c r="AF60" s="62"/>
      <c r="AG60" s="62"/>
    </row>
    <row r="61" spans="1:33" s="43" customFormat="1" ht="12">
      <c r="A61" s="138">
        <f t="shared" si="6"/>
        <v>54</v>
      </c>
      <c r="B61" s="81" t="s">
        <v>255</v>
      </c>
      <c r="C61" s="82" t="s">
        <v>31</v>
      </c>
      <c r="D61" s="83">
        <f t="shared" si="0"/>
        <v>41.99999999999999</v>
      </c>
      <c r="E61" s="84">
        <v>1.4</v>
      </c>
      <c r="F61" s="85">
        <f t="shared" si="7"/>
        <v>91.20000000000002</v>
      </c>
      <c r="G61" s="86">
        <v>0.001388888888888889</v>
      </c>
      <c r="H61" s="86">
        <f t="shared" si="8"/>
        <v>0.09444444444444443</v>
      </c>
      <c r="I61" s="86">
        <f t="shared" si="9"/>
        <v>0.3236111111111108</v>
      </c>
      <c r="J61" s="86">
        <f t="shared" si="10"/>
        <v>0.4069444444444441</v>
      </c>
      <c r="K61" s="86">
        <f t="shared" si="11"/>
        <v>0.5805555555555553</v>
      </c>
      <c r="L61" s="86">
        <f t="shared" si="12"/>
        <v>0.6847222222222219</v>
      </c>
      <c r="M61" s="86">
        <f t="shared" si="2"/>
        <v>0.7819444444444441</v>
      </c>
      <c r="N61" s="95">
        <f t="shared" si="3"/>
        <v>0.7472222222222219</v>
      </c>
      <c r="O61" s="82">
        <f t="shared" si="13"/>
        <v>54</v>
      </c>
      <c r="P61" s="150" t="s">
        <v>245</v>
      </c>
      <c r="Q61" s="82" t="s">
        <v>31</v>
      </c>
      <c r="R61" s="83">
        <f t="shared" si="1"/>
        <v>36</v>
      </c>
      <c r="S61" s="84">
        <v>1.8</v>
      </c>
      <c r="T61" s="85">
        <f t="shared" si="4"/>
        <v>92.89999999999996</v>
      </c>
      <c r="U61" s="86">
        <v>0.0020833333333333333</v>
      </c>
      <c r="V61" s="86">
        <f t="shared" si="5"/>
        <v>0.09444444444444443</v>
      </c>
      <c r="W61" s="86">
        <f t="shared" si="14"/>
        <v>0.3236111111111108</v>
      </c>
      <c r="X61" s="86">
        <f t="shared" si="15"/>
        <v>0.3722222222222219</v>
      </c>
      <c r="Y61" s="86">
        <f t="shared" si="16"/>
        <v>0.452083333333333</v>
      </c>
      <c r="Z61" s="86">
        <f t="shared" si="17"/>
        <v>0.5666666666666664</v>
      </c>
      <c r="AA61" s="86">
        <f t="shared" si="18"/>
        <v>0.7090277777777775</v>
      </c>
      <c r="AB61" s="86">
        <f t="shared" si="19"/>
        <v>0.8027777777777775</v>
      </c>
      <c r="AC61" s="62"/>
      <c r="AD61" s="62"/>
      <c r="AE61" s="62"/>
      <c r="AF61" s="62"/>
      <c r="AG61" s="62"/>
    </row>
    <row r="62" spans="1:33" s="43" customFormat="1" ht="12">
      <c r="A62" s="138">
        <f t="shared" si="6"/>
        <v>55</v>
      </c>
      <c r="B62" s="81" t="s">
        <v>292</v>
      </c>
      <c r="C62" s="82" t="s">
        <v>330</v>
      </c>
      <c r="D62" s="83">
        <f t="shared" si="0"/>
        <v>41.99999999999999</v>
      </c>
      <c r="E62" s="84">
        <v>2.8</v>
      </c>
      <c r="F62" s="85">
        <f t="shared" si="7"/>
        <v>94.00000000000001</v>
      </c>
      <c r="G62" s="86">
        <v>0.002777777777777778</v>
      </c>
      <c r="H62" s="86">
        <f t="shared" si="8"/>
        <v>0.09722222222222221</v>
      </c>
      <c r="I62" s="86">
        <f t="shared" si="9"/>
        <v>0.32638888888888856</v>
      </c>
      <c r="J62" s="86">
        <f t="shared" si="10"/>
        <v>0.4097222222222219</v>
      </c>
      <c r="K62" s="86">
        <f t="shared" si="11"/>
        <v>0.583333333333333</v>
      </c>
      <c r="L62" s="86">
        <f t="shared" si="12"/>
        <v>0.6874999999999997</v>
      </c>
      <c r="M62" s="86">
        <f t="shared" si="2"/>
        <v>0.7847222222222219</v>
      </c>
      <c r="N62" s="95">
        <f t="shared" si="3"/>
        <v>0.7499999999999997</v>
      </c>
      <c r="O62" s="82">
        <f t="shared" si="13"/>
        <v>55</v>
      </c>
      <c r="P62" s="108" t="s">
        <v>332</v>
      </c>
      <c r="Q62" s="82" t="s">
        <v>192</v>
      </c>
      <c r="R62" s="83">
        <f t="shared" si="1"/>
        <v>16.5</v>
      </c>
      <c r="S62" s="84">
        <v>1.1</v>
      </c>
      <c r="T62" s="85">
        <f>S62+T61</f>
        <v>93.99999999999996</v>
      </c>
      <c r="U62" s="86">
        <v>0.002777777777777778</v>
      </c>
      <c r="V62" s="86">
        <f t="shared" si="5"/>
        <v>0.09722222222222221</v>
      </c>
      <c r="W62" s="86">
        <f t="shared" si="14"/>
        <v>0.32638888888888856</v>
      </c>
      <c r="X62" s="86">
        <f t="shared" si="15"/>
        <v>0.37499999999999967</v>
      </c>
      <c r="Y62" s="86">
        <f t="shared" si="16"/>
        <v>0.45486111111111077</v>
      </c>
      <c r="Z62" s="86">
        <f t="shared" si="17"/>
        <v>0.5694444444444442</v>
      </c>
      <c r="AA62" s="86">
        <f t="shared" si="18"/>
        <v>0.7118055555555552</v>
      </c>
      <c r="AB62" s="86">
        <f t="shared" si="19"/>
        <v>0.8055555555555552</v>
      </c>
      <c r="AC62" s="62"/>
      <c r="AD62" s="62"/>
      <c r="AE62" s="62"/>
      <c r="AF62" s="62"/>
      <c r="AG62" s="62"/>
    </row>
    <row r="63" spans="2:33" s="43" customFormat="1" ht="12">
      <c r="B63" s="90"/>
      <c r="C63" s="91"/>
      <c r="D63" s="92"/>
      <c r="E63" s="93"/>
      <c r="F63" s="94"/>
      <c r="G63" s="95"/>
      <c r="H63" s="95"/>
      <c r="I63" s="95"/>
      <c r="J63" s="95"/>
      <c r="K63" s="95"/>
      <c r="L63" s="95"/>
      <c r="M63" s="95"/>
      <c r="N63" s="95"/>
      <c r="O63" s="91"/>
      <c r="P63" s="90"/>
      <c r="Q63" s="91"/>
      <c r="R63" s="92"/>
      <c r="S63" s="93"/>
      <c r="T63" s="94"/>
      <c r="U63" s="95"/>
      <c r="V63" s="95"/>
      <c r="W63" s="95"/>
      <c r="X63" s="95"/>
      <c r="Y63" s="95"/>
      <c r="Z63" s="95"/>
      <c r="AA63" s="95"/>
      <c r="AB63" s="95"/>
      <c r="AC63" s="62"/>
      <c r="AD63" s="62"/>
      <c r="AE63" s="62"/>
      <c r="AF63" s="62"/>
      <c r="AG63" s="62"/>
    </row>
    <row r="64" ht="12">
      <c r="B64" s="43" t="s">
        <v>0</v>
      </c>
    </row>
    <row r="65" spans="2:33" s="43" customFormat="1" ht="12">
      <c r="B65" s="43" t="s">
        <v>90</v>
      </c>
      <c r="C65" s="67"/>
      <c r="D65" s="67"/>
      <c r="O65" s="67"/>
      <c r="AC65" s="62"/>
      <c r="AD65" s="62"/>
      <c r="AE65" s="62"/>
      <c r="AF65" s="62"/>
      <c r="AG65" s="62"/>
    </row>
    <row r="66" spans="2:33" s="43" customFormat="1" ht="12">
      <c r="B66" s="115" t="s">
        <v>297</v>
      </c>
      <c r="C66" s="67"/>
      <c r="D66" s="67"/>
      <c r="O66" s="67"/>
      <c r="AC66" s="62"/>
      <c r="AD66" s="62"/>
      <c r="AE66" s="62"/>
      <c r="AF66" s="62"/>
      <c r="AG66" s="62"/>
    </row>
    <row r="67" spans="2:33" s="43" customFormat="1" ht="12">
      <c r="B67" s="43" t="s">
        <v>6</v>
      </c>
      <c r="C67" s="67"/>
      <c r="D67" s="67"/>
      <c r="O67" s="91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62"/>
      <c r="AD67" s="62"/>
      <c r="AE67" s="62"/>
      <c r="AF67" s="62"/>
      <c r="AG67" s="62"/>
    </row>
    <row r="68" spans="2:33" s="43" customFormat="1" ht="12">
      <c r="B68" s="43" t="s">
        <v>36</v>
      </c>
      <c r="C68" s="67"/>
      <c r="D68" s="67"/>
      <c r="O68" s="91"/>
      <c r="P68" s="90"/>
      <c r="Q68" s="91"/>
      <c r="R68" s="97"/>
      <c r="S68" s="93"/>
      <c r="T68" s="94"/>
      <c r="U68" s="95"/>
      <c r="V68" s="95"/>
      <c r="W68" s="95"/>
      <c r="X68" s="95"/>
      <c r="Y68" s="95"/>
      <c r="Z68" s="95"/>
      <c r="AA68" s="95"/>
      <c r="AB68" s="95"/>
      <c r="AC68" s="62"/>
      <c r="AD68" s="62"/>
      <c r="AE68" s="62"/>
      <c r="AF68" s="62"/>
      <c r="AG68" s="62"/>
    </row>
    <row r="69" spans="3:33" s="43" customFormat="1" ht="12">
      <c r="C69" s="67"/>
      <c r="D69" s="67"/>
      <c r="F69" s="98"/>
      <c r="G69" s="98"/>
      <c r="O69" s="91"/>
      <c r="P69" s="90"/>
      <c r="Q69" s="91"/>
      <c r="R69" s="92"/>
      <c r="S69" s="93"/>
      <c r="T69" s="94"/>
      <c r="U69" s="95"/>
      <c r="V69" s="95"/>
      <c r="W69" s="95"/>
      <c r="X69" s="95"/>
      <c r="Y69" s="95"/>
      <c r="Z69" s="95"/>
      <c r="AA69" s="95"/>
      <c r="AB69" s="95"/>
      <c r="AC69" s="62"/>
      <c r="AD69" s="62"/>
      <c r="AE69" s="62"/>
      <c r="AF69" s="62"/>
      <c r="AG69" s="62"/>
    </row>
  </sheetData>
  <sheetProtection/>
  <mergeCells count="14">
    <mergeCell ref="A5:A7"/>
    <mergeCell ref="C5:C7"/>
    <mergeCell ref="D5:D7"/>
    <mergeCell ref="E5:E7"/>
    <mergeCell ref="F5:F7"/>
    <mergeCell ref="T5:T7"/>
    <mergeCell ref="U5:U7"/>
    <mergeCell ref="V5:V7"/>
    <mergeCell ref="G5:G7"/>
    <mergeCell ref="H5:H7"/>
    <mergeCell ref="O5:O7"/>
    <mergeCell ref="Q5:Q7"/>
    <mergeCell ref="R5:R7"/>
    <mergeCell ref="S5:S7"/>
  </mergeCells>
  <printOptions/>
  <pageMargins left="0.25" right="0.25" top="0.75" bottom="0.75" header="0.3" footer="0.3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A39"/>
  <sheetViews>
    <sheetView zoomScalePageLayoutView="0" workbookViewId="0" topLeftCell="A1">
      <selection activeCell="J28" sqref="J28:Q28"/>
    </sheetView>
  </sheetViews>
  <sheetFormatPr defaultColWidth="9.140625" defaultRowHeight="12.75"/>
  <cols>
    <col min="1" max="1" width="44.00390625" style="2" bestFit="1" customWidth="1"/>
    <col min="2" max="3" width="5.7109375" style="1" customWidth="1"/>
    <col min="4" max="7" width="5.7109375" style="2" customWidth="1"/>
    <col min="8" max="8" width="6.7109375" style="2" customWidth="1"/>
    <col min="9" max="9" width="2.7109375" style="2" customWidth="1"/>
    <col min="10" max="10" width="44.00390625" style="2" bestFit="1" customWidth="1"/>
    <col min="11" max="16" width="5.7109375" style="2" customWidth="1"/>
    <col min="17" max="17" width="6.7109375" style="2" customWidth="1"/>
    <col min="18" max="22" width="9.140625" style="2" customWidth="1"/>
  </cols>
  <sheetData>
    <row r="1" spans="1:8" s="2" customFormat="1" ht="12.75">
      <c r="A1" s="4" t="s">
        <v>14</v>
      </c>
      <c r="B1" s="6"/>
      <c r="C1" s="6"/>
      <c r="D1" s="4"/>
      <c r="E1" s="4"/>
      <c r="F1" s="4"/>
      <c r="G1" s="4"/>
      <c r="H1" s="4"/>
    </row>
    <row r="2" spans="1:8" s="2" customFormat="1" ht="12.75">
      <c r="A2" s="4" t="s">
        <v>89</v>
      </c>
      <c r="B2" s="6"/>
      <c r="C2" s="6"/>
      <c r="D2" s="4"/>
      <c r="E2" s="4"/>
      <c r="F2" s="4"/>
      <c r="G2" s="4"/>
      <c r="H2" s="4"/>
    </row>
    <row r="3" spans="1:8" ht="12.75">
      <c r="A3" s="4" t="s">
        <v>15</v>
      </c>
      <c r="B3" s="7" t="s">
        <v>17</v>
      </c>
      <c r="C3" s="6"/>
      <c r="D3" s="4" t="s">
        <v>82</v>
      </c>
      <c r="E3" s="4"/>
      <c r="F3" s="4"/>
      <c r="G3" s="4"/>
      <c r="H3" s="4"/>
    </row>
    <row r="4" spans="1:8" ht="12.75">
      <c r="A4" s="4" t="s">
        <v>16</v>
      </c>
      <c r="B4" s="7" t="s">
        <v>18</v>
      </c>
      <c r="C4" s="6"/>
      <c r="D4" s="184">
        <v>926053</v>
      </c>
      <c r="E4" s="184"/>
      <c r="F4" s="4"/>
      <c r="G4" s="4"/>
      <c r="H4" s="4"/>
    </row>
    <row r="6" ht="13.5" thickBot="1"/>
    <row r="7" spans="1:17" ht="12.75" customHeight="1">
      <c r="A7" s="13" t="s">
        <v>19</v>
      </c>
      <c r="B7" s="178" t="s">
        <v>33</v>
      </c>
      <c r="C7" s="178" t="s">
        <v>29</v>
      </c>
      <c r="D7" s="181" t="s">
        <v>20</v>
      </c>
      <c r="E7" s="175" t="s">
        <v>21</v>
      </c>
      <c r="F7" s="181" t="s">
        <v>22</v>
      </c>
      <c r="G7" s="175" t="s">
        <v>23</v>
      </c>
      <c r="H7" s="35" t="s">
        <v>3</v>
      </c>
      <c r="J7" s="13" t="s">
        <v>19</v>
      </c>
      <c r="K7" s="178" t="s">
        <v>33</v>
      </c>
      <c r="L7" s="178" t="s">
        <v>29</v>
      </c>
      <c r="M7" s="181" t="s">
        <v>20</v>
      </c>
      <c r="N7" s="175" t="s">
        <v>21</v>
      </c>
      <c r="O7" s="181" t="s">
        <v>22</v>
      </c>
      <c r="P7" s="175" t="s">
        <v>23</v>
      </c>
      <c r="Q7" s="35" t="s">
        <v>3</v>
      </c>
    </row>
    <row r="8" spans="1:17" ht="12.75">
      <c r="A8" s="14" t="s">
        <v>2</v>
      </c>
      <c r="B8" s="179"/>
      <c r="C8" s="179"/>
      <c r="D8" s="182"/>
      <c r="E8" s="176"/>
      <c r="F8" s="182"/>
      <c r="G8" s="176"/>
      <c r="H8" s="36" t="s">
        <v>4</v>
      </c>
      <c r="J8" s="14" t="s">
        <v>2</v>
      </c>
      <c r="K8" s="179"/>
      <c r="L8" s="179"/>
      <c r="M8" s="182"/>
      <c r="N8" s="176"/>
      <c r="O8" s="182"/>
      <c r="P8" s="176"/>
      <c r="Q8" s="36" t="s">
        <v>4</v>
      </c>
    </row>
    <row r="9" spans="1:17" ht="12.75">
      <c r="A9" s="15" t="s">
        <v>5</v>
      </c>
      <c r="B9" s="180"/>
      <c r="C9" s="180"/>
      <c r="D9" s="183"/>
      <c r="E9" s="177"/>
      <c r="F9" s="183"/>
      <c r="G9" s="177"/>
      <c r="H9" s="36"/>
      <c r="J9" s="15" t="s">
        <v>5</v>
      </c>
      <c r="K9" s="180"/>
      <c r="L9" s="180"/>
      <c r="M9" s="183"/>
      <c r="N9" s="177"/>
      <c r="O9" s="183"/>
      <c r="P9" s="177"/>
      <c r="Q9" s="36"/>
    </row>
    <row r="10" spans="1:17" ht="12.75">
      <c r="A10" s="16" t="s">
        <v>24</v>
      </c>
      <c r="B10" s="18" t="s">
        <v>30</v>
      </c>
      <c r="C10" s="20"/>
      <c r="D10" s="23"/>
      <c r="E10" s="24"/>
      <c r="F10" s="29"/>
      <c r="G10" s="30"/>
      <c r="H10" s="39">
        <v>0.6548611111111111</v>
      </c>
      <c r="J10" s="16" t="s">
        <v>88</v>
      </c>
      <c r="K10" s="18" t="s">
        <v>31</v>
      </c>
      <c r="L10" s="20"/>
      <c r="M10" s="23"/>
      <c r="N10" s="24"/>
      <c r="O10" s="29"/>
      <c r="P10" s="30"/>
      <c r="Q10" s="37">
        <v>0.2798611111111111</v>
      </c>
    </row>
    <row r="11" spans="1:17" ht="12.75">
      <c r="A11" s="16" t="s">
        <v>25</v>
      </c>
      <c r="B11" s="18" t="s">
        <v>31</v>
      </c>
      <c r="C11" s="21" t="str">
        <f>IF(D11&gt;2.9,D11/F11/24,"-")</f>
        <v>-</v>
      </c>
      <c r="D11" s="25">
        <v>1.2</v>
      </c>
      <c r="E11" s="26">
        <f>D11+D10</f>
        <v>1.2</v>
      </c>
      <c r="F11" s="31">
        <v>0.002777777777777778</v>
      </c>
      <c r="G11" s="32">
        <f>G10+4/24/60</f>
        <v>0.0027777777777777775</v>
      </c>
      <c r="H11" s="37">
        <f>H10+4/24/60</f>
        <v>0.6576388888888889</v>
      </c>
      <c r="J11" s="16" t="s">
        <v>87</v>
      </c>
      <c r="K11" s="18" t="s">
        <v>31</v>
      </c>
      <c r="L11" s="21">
        <f>IF(M11&gt;2.9,M11/O11/24,"-")</f>
        <v>39.6</v>
      </c>
      <c r="M11" s="25">
        <v>3.3</v>
      </c>
      <c r="N11" s="26">
        <f>M11+M10</f>
        <v>3.3</v>
      </c>
      <c r="O11" s="31">
        <v>0.003472222222222222</v>
      </c>
      <c r="P11" s="32">
        <f>P10+5/24/60</f>
        <v>0.0034722222222222225</v>
      </c>
      <c r="Q11" s="37">
        <f>Q10+5/24/60</f>
        <v>0.2833333333333333</v>
      </c>
    </row>
    <row r="12" spans="1:27" s="2" customFormat="1" ht="12.75">
      <c r="A12" s="16" t="s">
        <v>26</v>
      </c>
      <c r="B12" s="18" t="s">
        <v>31</v>
      </c>
      <c r="C12" s="21" t="str">
        <f aca="true" t="shared" si="0" ref="C12:C28">IF(D12&gt;2.9,D12/F12/24,"-")</f>
        <v>-</v>
      </c>
      <c r="D12" s="25">
        <v>1</v>
      </c>
      <c r="E12" s="26">
        <f>D12+E11</f>
        <v>2.2</v>
      </c>
      <c r="F12" s="31">
        <v>0.0020833333333333333</v>
      </c>
      <c r="G12" s="32">
        <f>G11+3/24/60</f>
        <v>0.004861111111111111</v>
      </c>
      <c r="H12" s="37">
        <f>H11+3/24/60</f>
        <v>0.6597222222222222</v>
      </c>
      <c r="J12" s="16" t="s">
        <v>86</v>
      </c>
      <c r="K12" s="18" t="s">
        <v>31</v>
      </c>
      <c r="L12" s="21" t="str">
        <f aca="true" t="shared" si="1" ref="L12:L28">IF(M12&gt;2.9,M12/O12/24,"-")</f>
        <v>-</v>
      </c>
      <c r="M12" s="25">
        <v>1.6</v>
      </c>
      <c r="N12" s="26">
        <f>M12+N11</f>
        <v>4.9</v>
      </c>
      <c r="O12" s="31">
        <v>0.0020833333333333333</v>
      </c>
      <c r="P12" s="32">
        <f>P11+3/24/60</f>
        <v>0.005555555555555556</v>
      </c>
      <c r="Q12" s="37">
        <f>Q11+3/24/60</f>
        <v>0.28541666666666665</v>
      </c>
      <c r="W12"/>
      <c r="X12"/>
      <c r="Y12"/>
      <c r="Z12"/>
      <c r="AA12"/>
    </row>
    <row r="13" spans="1:27" s="2" customFormat="1" ht="12.75">
      <c r="A13" s="16" t="s">
        <v>27</v>
      </c>
      <c r="B13" s="18" t="s">
        <v>31</v>
      </c>
      <c r="C13" s="21" t="str">
        <f t="shared" si="0"/>
        <v>-</v>
      </c>
      <c r="D13" s="25">
        <v>1</v>
      </c>
      <c r="E13" s="26">
        <f>E12+D13</f>
        <v>3.2</v>
      </c>
      <c r="F13" s="31">
        <v>0.0020833333333333333</v>
      </c>
      <c r="G13" s="32">
        <f>G12+3/24/60</f>
        <v>0.006944444444444444</v>
      </c>
      <c r="H13" s="37">
        <f>H12+3/24/60</f>
        <v>0.6618055555555555</v>
      </c>
      <c r="J13" s="16" t="s">
        <v>85</v>
      </c>
      <c r="K13" s="18" t="s">
        <v>31</v>
      </c>
      <c r="L13" s="21" t="str">
        <f t="shared" si="1"/>
        <v>-</v>
      </c>
      <c r="M13" s="25">
        <v>0.7</v>
      </c>
      <c r="N13" s="26">
        <f>N12+M13</f>
        <v>5.6000000000000005</v>
      </c>
      <c r="O13" s="31">
        <v>0.001388888888888889</v>
      </c>
      <c r="P13" s="32">
        <f>P12+2/24/60</f>
        <v>0.006944444444444444</v>
      </c>
      <c r="Q13" s="37">
        <f>Q12+2/24/60</f>
        <v>0.28680555555555554</v>
      </c>
      <c r="W13"/>
      <c r="X13"/>
      <c r="Y13"/>
      <c r="Z13"/>
      <c r="AA13"/>
    </row>
    <row r="14" spans="1:27" s="2" customFormat="1" ht="12.75">
      <c r="A14" s="16" t="s">
        <v>7</v>
      </c>
      <c r="B14" s="18" t="s">
        <v>32</v>
      </c>
      <c r="C14" s="21">
        <f t="shared" si="0"/>
        <v>43.20000000000001</v>
      </c>
      <c r="D14" s="25">
        <v>3.6</v>
      </c>
      <c r="E14" s="26">
        <f>D14+E13</f>
        <v>6.800000000000001</v>
      </c>
      <c r="F14" s="31">
        <v>0.003472222222222222</v>
      </c>
      <c r="G14" s="32">
        <f>G13+5/24/60</f>
        <v>0.010416666666666666</v>
      </c>
      <c r="H14" s="37">
        <f>H13+5/24/60</f>
        <v>0.6652777777777777</v>
      </c>
      <c r="J14" s="16" t="s">
        <v>11</v>
      </c>
      <c r="K14" s="18" t="s">
        <v>31</v>
      </c>
      <c r="L14" s="21" t="str">
        <f t="shared" si="1"/>
        <v>-</v>
      </c>
      <c r="M14" s="25">
        <v>1</v>
      </c>
      <c r="N14" s="26">
        <f>M14+N13</f>
        <v>6.6000000000000005</v>
      </c>
      <c r="O14" s="31">
        <v>0.0020833333333333333</v>
      </c>
      <c r="P14" s="32">
        <f>P13+3/24/60</f>
        <v>0.009027777777777777</v>
      </c>
      <c r="Q14" s="37">
        <f>Q13+3/24/60</f>
        <v>0.28888888888888886</v>
      </c>
      <c r="W14"/>
      <c r="X14"/>
      <c r="Y14"/>
      <c r="Z14"/>
      <c r="AA14"/>
    </row>
    <row r="15" spans="1:27" s="2" customFormat="1" ht="12.75">
      <c r="A15" s="16" t="s">
        <v>8</v>
      </c>
      <c r="B15" s="18" t="s">
        <v>32</v>
      </c>
      <c r="C15" s="21" t="str">
        <f t="shared" si="0"/>
        <v>-</v>
      </c>
      <c r="D15" s="25">
        <v>1.8</v>
      </c>
      <c r="E15" s="26">
        <f>D15+E14</f>
        <v>8.600000000000001</v>
      </c>
      <c r="F15" s="31">
        <v>0.001388888888888889</v>
      </c>
      <c r="G15" s="32">
        <f>G14+2/24/60</f>
        <v>0.011805555555555555</v>
      </c>
      <c r="H15" s="37">
        <f>H14+2/24/60</f>
        <v>0.6666666666666666</v>
      </c>
      <c r="J15" s="16" t="s">
        <v>84</v>
      </c>
      <c r="K15" s="18" t="s">
        <v>31</v>
      </c>
      <c r="L15" s="21" t="str">
        <f t="shared" si="1"/>
        <v>-</v>
      </c>
      <c r="M15" s="25">
        <v>0.5</v>
      </c>
      <c r="N15" s="26">
        <f>M15+N14</f>
        <v>7.1000000000000005</v>
      </c>
      <c r="O15" s="31">
        <v>0.001388888888888889</v>
      </c>
      <c r="P15" s="32">
        <f>P14+2/24/60</f>
        <v>0.010416666666666666</v>
      </c>
      <c r="Q15" s="37">
        <f>Q14+2/24/60</f>
        <v>0.29027777777777775</v>
      </c>
      <c r="W15"/>
      <c r="X15"/>
      <c r="Y15"/>
      <c r="Z15"/>
      <c r="AA15"/>
    </row>
    <row r="16" spans="1:27" s="2" customFormat="1" ht="12.75">
      <c r="A16" s="16" t="s">
        <v>9</v>
      </c>
      <c r="B16" s="18" t="s">
        <v>32</v>
      </c>
      <c r="C16" s="21" t="str">
        <f t="shared" si="0"/>
        <v>-</v>
      </c>
      <c r="D16" s="25">
        <v>0.8</v>
      </c>
      <c r="E16" s="26">
        <f aca="true" t="shared" si="2" ref="E16:E28">D16+E15</f>
        <v>9.400000000000002</v>
      </c>
      <c r="F16" s="31">
        <v>0.0006944444444444445</v>
      </c>
      <c r="G16" s="32">
        <f>G15+1/24/60</f>
        <v>0.012499999999999999</v>
      </c>
      <c r="H16" s="37">
        <f>H15+1/24/60</f>
        <v>0.6673611111111111</v>
      </c>
      <c r="J16" s="16" t="s">
        <v>83</v>
      </c>
      <c r="K16" s="18" t="s">
        <v>31</v>
      </c>
      <c r="L16" s="21" t="str">
        <f t="shared" si="1"/>
        <v>-</v>
      </c>
      <c r="M16" s="25">
        <v>2.4</v>
      </c>
      <c r="N16" s="26">
        <f aca="true" t="shared" si="3" ref="N16:N28">M16+N15</f>
        <v>9.5</v>
      </c>
      <c r="O16" s="31">
        <v>0.0020833333333333333</v>
      </c>
      <c r="P16" s="32">
        <f>P15+3/24/60</f>
        <v>0.012499999999999999</v>
      </c>
      <c r="Q16" s="37">
        <f>Q15+3/24/60</f>
        <v>0.29236111111111107</v>
      </c>
      <c r="W16"/>
      <c r="X16"/>
      <c r="Y16"/>
      <c r="Z16"/>
      <c r="AA16"/>
    </row>
    <row r="17" spans="1:27" s="2" customFormat="1" ht="12.75">
      <c r="A17" s="16" t="s">
        <v>65</v>
      </c>
      <c r="B17" s="18" t="s">
        <v>40</v>
      </c>
      <c r="C17" s="21" t="str">
        <f t="shared" si="0"/>
        <v>-</v>
      </c>
      <c r="D17" s="25">
        <v>1.5</v>
      </c>
      <c r="E17" s="26">
        <f t="shared" si="2"/>
        <v>10.900000000000002</v>
      </c>
      <c r="F17" s="31">
        <v>0.001388888888888889</v>
      </c>
      <c r="G17" s="32">
        <f>G16+2/24/60</f>
        <v>0.013888888888888888</v>
      </c>
      <c r="H17" s="37">
        <f>H16+2/24/60</f>
        <v>0.66875</v>
      </c>
      <c r="J17" s="16" t="s">
        <v>13</v>
      </c>
      <c r="K17" s="18" t="s">
        <v>31</v>
      </c>
      <c r="L17" s="21" t="str">
        <f t="shared" si="1"/>
        <v>-</v>
      </c>
      <c r="M17" s="25">
        <v>2.2</v>
      </c>
      <c r="N17" s="26">
        <f t="shared" si="3"/>
        <v>11.7</v>
      </c>
      <c r="O17" s="31">
        <v>0.0020833333333333333</v>
      </c>
      <c r="P17" s="32">
        <f>P16+3/24/60</f>
        <v>0.014583333333333332</v>
      </c>
      <c r="Q17" s="37">
        <f>Q16+3/24/60</f>
        <v>0.2944444444444444</v>
      </c>
      <c r="W17"/>
      <c r="X17"/>
      <c r="Y17"/>
      <c r="Z17"/>
      <c r="AA17"/>
    </row>
    <row r="18" spans="1:27" s="2" customFormat="1" ht="12.75">
      <c r="A18" s="16" t="s">
        <v>64</v>
      </c>
      <c r="B18" s="18" t="s">
        <v>40</v>
      </c>
      <c r="C18" s="21" t="str">
        <f t="shared" si="0"/>
        <v>-</v>
      </c>
      <c r="D18" s="25">
        <v>1.9</v>
      </c>
      <c r="E18" s="26">
        <f t="shared" si="2"/>
        <v>12.800000000000002</v>
      </c>
      <c r="F18" s="31">
        <v>0.0020833333333333333</v>
      </c>
      <c r="G18" s="32">
        <f>G17+3/24/60</f>
        <v>0.01597222222222222</v>
      </c>
      <c r="H18" s="37">
        <f>H17+3/24/60</f>
        <v>0.6708333333333333</v>
      </c>
      <c r="J18" s="16" t="s">
        <v>68</v>
      </c>
      <c r="K18" s="18" t="s">
        <v>40</v>
      </c>
      <c r="L18" s="21" t="str">
        <f t="shared" si="1"/>
        <v>-</v>
      </c>
      <c r="M18" s="25">
        <v>0.5</v>
      </c>
      <c r="N18" s="26">
        <f t="shared" si="3"/>
        <v>12.2</v>
      </c>
      <c r="O18" s="31">
        <v>0.0006944444444444445</v>
      </c>
      <c r="P18" s="32">
        <f>P17+1/24/60</f>
        <v>0.015277777777777776</v>
      </c>
      <c r="Q18" s="37">
        <f>Q17+1/24/60</f>
        <v>0.29513888888888884</v>
      </c>
      <c r="W18"/>
      <c r="X18"/>
      <c r="Y18"/>
      <c r="Z18"/>
      <c r="AA18"/>
    </row>
    <row r="19" spans="1:27" s="2" customFormat="1" ht="12.75">
      <c r="A19" s="16" t="s">
        <v>66</v>
      </c>
      <c r="B19" s="18" t="s">
        <v>40</v>
      </c>
      <c r="C19" s="21" t="str">
        <f t="shared" si="0"/>
        <v>-</v>
      </c>
      <c r="D19" s="25">
        <v>1.2</v>
      </c>
      <c r="E19" s="26">
        <f t="shared" si="2"/>
        <v>14.000000000000002</v>
      </c>
      <c r="F19" s="31">
        <v>0.001388888888888889</v>
      </c>
      <c r="G19" s="32">
        <f>G18+2/24/60</f>
        <v>0.01736111111111111</v>
      </c>
      <c r="H19" s="37">
        <f>H18+2/24/60</f>
        <v>0.6722222222222222</v>
      </c>
      <c r="J19" s="16" t="s">
        <v>69</v>
      </c>
      <c r="K19" s="18" t="s">
        <v>40</v>
      </c>
      <c r="L19" s="21" t="str">
        <f t="shared" si="1"/>
        <v>-</v>
      </c>
      <c r="M19" s="25">
        <v>2.2</v>
      </c>
      <c r="N19" s="26">
        <f t="shared" si="3"/>
        <v>14.399999999999999</v>
      </c>
      <c r="O19" s="31">
        <v>0.0020833333333333333</v>
      </c>
      <c r="P19" s="32">
        <f>P18+3/24/60</f>
        <v>0.01736111111111111</v>
      </c>
      <c r="Q19" s="37">
        <f>Q18+3/24/60</f>
        <v>0.29722222222222217</v>
      </c>
      <c r="W19"/>
      <c r="X19"/>
      <c r="Y19"/>
      <c r="Z19"/>
      <c r="AA19"/>
    </row>
    <row r="20" spans="1:27" s="2" customFormat="1" ht="12.75">
      <c r="A20" s="16" t="s">
        <v>67</v>
      </c>
      <c r="B20" s="18" t="s">
        <v>40</v>
      </c>
      <c r="C20" s="21" t="str">
        <f t="shared" si="0"/>
        <v>-</v>
      </c>
      <c r="D20" s="25">
        <v>2.2</v>
      </c>
      <c r="E20" s="26">
        <f t="shared" si="2"/>
        <v>16.200000000000003</v>
      </c>
      <c r="F20" s="31">
        <v>0.0020833333333333333</v>
      </c>
      <c r="G20" s="32">
        <f>G19+3/24/60</f>
        <v>0.01944444444444444</v>
      </c>
      <c r="H20" s="37">
        <f>H19+3/24/60</f>
        <v>0.6743055555555555</v>
      </c>
      <c r="J20" s="16" t="s">
        <v>70</v>
      </c>
      <c r="K20" s="18" t="s">
        <v>40</v>
      </c>
      <c r="L20" s="21" t="str">
        <f t="shared" si="1"/>
        <v>-</v>
      </c>
      <c r="M20" s="25">
        <v>1.2</v>
      </c>
      <c r="N20" s="26">
        <f t="shared" si="3"/>
        <v>15.599999999999998</v>
      </c>
      <c r="O20" s="31">
        <v>0.001388888888888889</v>
      </c>
      <c r="P20" s="32">
        <f aca="true" t="shared" si="4" ref="P20:Q22">P19+2/24/60</f>
        <v>0.018749999999999996</v>
      </c>
      <c r="Q20" s="37">
        <f t="shared" si="4"/>
        <v>0.29861111111111105</v>
      </c>
      <c r="W20"/>
      <c r="X20"/>
      <c r="Y20"/>
      <c r="Z20"/>
      <c r="AA20"/>
    </row>
    <row r="21" spans="1:27" s="2" customFormat="1" ht="12.75">
      <c r="A21" s="16" t="s">
        <v>13</v>
      </c>
      <c r="B21" s="18" t="s">
        <v>31</v>
      </c>
      <c r="C21" s="21" t="str">
        <f t="shared" si="0"/>
        <v>-</v>
      </c>
      <c r="D21" s="25">
        <v>0.4</v>
      </c>
      <c r="E21" s="26">
        <f t="shared" si="2"/>
        <v>16.6</v>
      </c>
      <c r="F21" s="31">
        <v>0.0006944444444444445</v>
      </c>
      <c r="G21" s="32">
        <f>G20+1/24/60</f>
        <v>0.020138888888888887</v>
      </c>
      <c r="H21" s="37">
        <f>H20+1/24/60</f>
        <v>0.6749999999999999</v>
      </c>
      <c r="J21" s="16" t="s">
        <v>10</v>
      </c>
      <c r="K21" s="18" t="s">
        <v>32</v>
      </c>
      <c r="L21" s="21" t="str">
        <f t="shared" si="1"/>
        <v>-</v>
      </c>
      <c r="M21" s="25">
        <v>1.9</v>
      </c>
      <c r="N21" s="26">
        <f t="shared" si="3"/>
        <v>17.499999999999996</v>
      </c>
      <c r="O21" s="31">
        <v>0.0020833333333333333</v>
      </c>
      <c r="P21" s="32">
        <f>P20+3/24/60</f>
        <v>0.02083333333333333</v>
      </c>
      <c r="Q21" s="37">
        <f>Q20+3/24/60</f>
        <v>0.3006944444444444</v>
      </c>
      <c r="W21"/>
      <c r="X21"/>
      <c r="Y21"/>
      <c r="Z21"/>
      <c r="AA21"/>
    </row>
    <row r="22" spans="1:27" s="2" customFormat="1" ht="12.75">
      <c r="A22" s="16" t="s">
        <v>83</v>
      </c>
      <c r="B22" s="18" t="s">
        <v>31</v>
      </c>
      <c r="C22" s="21" t="str">
        <f t="shared" si="0"/>
        <v>-</v>
      </c>
      <c r="D22" s="25">
        <v>2.2</v>
      </c>
      <c r="E22" s="26">
        <f t="shared" si="2"/>
        <v>18.8</v>
      </c>
      <c r="F22" s="31">
        <v>0.0020833333333333333</v>
      </c>
      <c r="G22" s="32">
        <f>G21+2/24/60</f>
        <v>0.021527777777777774</v>
      </c>
      <c r="H22" s="37">
        <f>H21+2/24/60</f>
        <v>0.6763888888888888</v>
      </c>
      <c r="J22" s="16" t="s">
        <v>9</v>
      </c>
      <c r="K22" s="18" t="s">
        <v>32</v>
      </c>
      <c r="L22" s="21" t="str">
        <f t="shared" si="1"/>
        <v>-</v>
      </c>
      <c r="M22" s="25">
        <v>1.4</v>
      </c>
      <c r="N22" s="26">
        <f t="shared" si="3"/>
        <v>18.899999999999995</v>
      </c>
      <c r="O22" s="31">
        <v>0.001388888888888889</v>
      </c>
      <c r="P22" s="32">
        <f t="shared" si="4"/>
        <v>0.022222222222222216</v>
      </c>
      <c r="Q22" s="37">
        <f t="shared" si="4"/>
        <v>0.30208333333333326</v>
      </c>
      <c r="W22"/>
      <c r="X22"/>
      <c r="Y22"/>
      <c r="Z22"/>
      <c r="AA22"/>
    </row>
    <row r="23" spans="1:27" s="2" customFormat="1" ht="12.75">
      <c r="A23" s="16" t="s">
        <v>84</v>
      </c>
      <c r="B23" s="18" t="s">
        <v>31</v>
      </c>
      <c r="C23" s="21" t="str">
        <f t="shared" si="0"/>
        <v>-</v>
      </c>
      <c r="D23" s="25">
        <v>2.4</v>
      </c>
      <c r="E23" s="26">
        <f t="shared" si="2"/>
        <v>21.2</v>
      </c>
      <c r="F23" s="31">
        <v>0.0020833333333333333</v>
      </c>
      <c r="G23" s="32">
        <f>G22+3/24/60</f>
        <v>0.023611111111111107</v>
      </c>
      <c r="H23" s="37">
        <f>H22+3/24/60</f>
        <v>0.6784722222222221</v>
      </c>
      <c r="J23" s="16" t="s">
        <v>8</v>
      </c>
      <c r="K23" s="18" t="s">
        <v>32</v>
      </c>
      <c r="L23" s="21" t="str">
        <f t="shared" si="1"/>
        <v>-</v>
      </c>
      <c r="M23" s="25">
        <v>0.8</v>
      </c>
      <c r="N23" s="26">
        <f t="shared" si="3"/>
        <v>19.699999999999996</v>
      </c>
      <c r="O23" s="31">
        <v>0.0006944444444444445</v>
      </c>
      <c r="P23" s="32">
        <f>P22+1/24/60</f>
        <v>0.02291666666666666</v>
      </c>
      <c r="Q23" s="37">
        <f>Q22+1/24/60</f>
        <v>0.3027777777777777</v>
      </c>
      <c r="W23"/>
      <c r="X23"/>
      <c r="Y23"/>
      <c r="Z23"/>
      <c r="AA23"/>
    </row>
    <row r="24" spans="1:27" s="2" customFormat="1" ht="12.75">
      <c r="A24" s="16" t="s">
        <v>11</v>
      </c>
      <c r="B24" s="18" t="s">
        <v>31</v>
      </c>
      <c r="C24" s="21" t="str">
        <f t="shared" si="0"/>
        <v>-</v>
      </c>
      <c r="D24" s="25">
        <v>0.5</v>
      </c>
      <c r="E24" s="26">
        <f t="shared" si="2"/>
        <v>21.7</v>
      </c>
      <c r="F24" s="31">
        <v>0.001388888888888889</v>
      </c>
      <c r="G24" s="32">
        <f aca="true" t="shared" si="5" ref="G24:H26">G23+2/24/60</f>
        <v>0.024999999999999994</v>
      </c>
      <c r="H24" s="37">
        <f t="shared" si="5"/>
        <v>0.679861111111111</v>
      </c>
      <c r="J24" s="16" t="s">
        <v>7</v>
      </c>
      <c r="K24" s="18" t="s">
        <v>32</v>
      </c>
      <c r="L24" s="21" t="str">
        <f t="shared" si="1"/>
        <v>-</v>
      </c>
      <c r="M24" s="25">
        <v>1.9</v>
      </c>
      <c r="N24" s="26">
        <f t="shared" si="3"/>
        <v>21.599999999999994</v>
      </c>
      <c r="O24" s="31">
        <v>0.001388888888888889</v>
      </c>
      <c r="P24" s="32">
        <f>P23+2/24/60</f>
        <v>0.02430555555555555</v>
      </c>
      <c r="Q24" s="37">
        <f>Q23+2/24/60</f>
        <v>0.3041666666666666</v>
      </c>
      <c r="W24"/>
      <c r="X24"/>
      <c r="Y24"/>
      <c r="Z24"/>
      <c r="AA24"/>
    </row>
    <row r="25" spans="1:27" s="2" customFormat="1" ht="12.75">
      <c r="A25" s="16" t="s">
        <v>85</v>
      </c>
      <c r="B25" s="18" t="s">
        <v>31</v>
      </c>
      <c r="C25" s="21" t="str">
        <f t="shared" si="0"/>
        <v>-</v>
      </c>
      <c r="D25" s="25">
        <v>1</v>
      </c>
      <c r="E25" s="26">
        <f t="shared" si="2"/>
        <v>22.7</v>
      </c>
      <c r="F25" s="31">
        <v>0.0020833333333333333</v>
      </c>
      <c r="G25" s="32">
        <f>G24+3/24/60</f>
        <v>0.027083333333333327</v>
      </c>
      <c r="H25" s="37">
        <f>H24+3/24/60</f>
        <v>0.6819444444444444</v>
      </c>
      <c r="J25" s="16" t="s">
        <v>28</v>
      </c>
      <c r="K25" s="18" t="s">
        <v>31</v>
      </c>
      <c r="L25" s="21">
        <f t="shared" si="1"/>
        <v>43.20000000000001</v>
      </c>
      <c r="M25" s="25">
        <v>3.6</v>
      </c>
      <c r="N25" s="26">
        <f t="shared" si="3"/>
        <v>25.199999999999996</v>
      </c>
      <c r="O25" s="31">
        <v>0.003472222222222222</v>
      </c>
      <c r="P25" s="32">
        <f>P24+5/24/60</f>
        <v>0.027777777777777773</v>
      </c>
      <c r="Q25" s="37">
        <f>Q24+5/24/60</f>
        <v>0.3076388888888888</v>
      </c>
      <c r="W25"/>
      <c r="X25"/>
      <c r="Y25"/>
      <c r="Z25"/>
      <c r="AA25"/>
    </row>
    <row r="26" spans="1:27" s="2" customFormat="1" ht="12.75">
      <c r="A26" s="16" t="s">
        <v>86</v>
      </c>
      <c r="B26" s="18" t="s">
        <v>31</v>
      </c>
      <c r="C26" s="21" t="str">
        <f t="shared" si="0"/>
        <v>-</v>
      </c>
      <c r="D26" s="25">
        <v>0.7</v>
      </c>
      <c r="E26" s="26">
        <f t="shared" si="2"/>
        <v>23.4</v>
      </c>
      <c r="F26" s="31">
        <v>0.001388888888888889</v>
      </c>
      <c r="G26" s="32">
        <f t="shared" si="5"/>
        <v>0.028472222222222215</v>
      </c>
      <c r="H26" s="37">
        <f t="shared" si="5"/>
        <v>0.6833333333333332</v>
      </c>
      <c r="J26" s="16" t="s">
        <v>37</v>
      </c>
      <c r="K26" s="18" t="s">
        <v>31</v>
      </c>
      <c r="L26" s="21" t="str">
        <f t="shared" si="1"/>
        <v>-</v>
      </c>
      <c r="M26" s="25">
        <v>1</v>
      </c>
      <c r="N26" s="26">
        <f t="shared" si="3"/>
        <v>26.199999999999996</v>
      </c>
      <c r="O26" s="31">
        <v>0.0020833333333333333</v>
      </c>
      <c r="P26" s="32">
        <f>P25+3/24/60</f>
        <v>0.029861111111111106</v>
      </c>
      <c r="Q26" s="37">
        <f>Q25+3/24/60</f>
        <v>0.3097222222222221</v>
      </c>
      <c r="W26"/>
      <c r="X26"/>
      <c r="Y26"/>
      <c r="Z26"/>
      <c r="AA26"/>
    </row>
    <row r="27" spans="1:27" s="2" customFormat="1" ht="12.75">
      <c r="A27" s="16" t="s">
        <v>87</v>
      </c>
      <c r="B27" s="18" t="s">
        <v>31</v>
      </c>
      <c r="C27" s="21" t="str">
        <f t="shared" si="0"/>
        <v>-</v>
      </c>
      <c r="D27" s="25">
        <v>1.6</v>
      </c>
      <c r="E27" s="26">
        <f t="shared" si="2"/>
        <v>25</v>
      </c>
      <c r="F27" s="31">
        <v>0.0020833333333333333</v>
      </c>
      <c r="G27" s="32">
        <f>G26+3/24/60</f>
        <v>0.030555555555555548</v>
      </c>
      <c r="H27" s="37">
        <f>H26+3/24/60</f>
        <v>0.6854166666666666</v>
      </c>
      <c r="J27" s="16" t="s">
        <v>38</v>
      </c>
      <c r="K27" s="18" t="s">
        <v>31</v>
      </c>
      <c r="L27" s="21" t="str">
        <f t="shared" si="1"/>
        <v>-</v>
      </c>
      <c r="M27" s="25">
        <v>0.9</v>
      </c>
      <c r="N27" s="26">
        <f t="shared" si="3"/>
        <v>27.099999999999994</v>
      </c>
      <c r="O27" s="31">
        <v>0.001388888888888889</v>
      </c>
      <c r="P27" s="32">
        <f>P26+2/24/60</f>
        <v>0.031249999999999993</v>
      </c>
      <c r="Q27" s="37">
        <f>Q26+2/24/60</f>
        <v>0.311111111111111</v>
      </c>
      <c r="W27"/>
      <c r="X27"/>
      <c r="Y27"/>
      <c r="Z27"/>
      <c r="AA27"/>
    </row>
    <row r="28" spans="1:27" s="2" customFormat="1" ht="13.5" thickBot="1">
      <c r="A28" s="17" t="s">
        <v>88</v>
      </c>
      <c r="B28" s="19" t="s">
        <v>31</v>
      </c>
      <c r="C28" s="22">
        <f t="shared" si="0"/>
        <v>39.6</v>
      </c>
      <c r="D28" s="27">
        <v>3.3</v>
      </c>
      <c r="E28" s="28">
        <f t="shared" si="2"/>
        <v>28.3</v>
      </c>
      <c r="F28" s="33">
        <v>0.003472222222222222</v>
      </c>
      <c r="G28" s="34">
        <f>G27+5/24/60</f>
        <v>0.03402777777777777</v>
      </c>
      <c r="H28" s="38">
        <f>H27+5/24/60</f>
        <v>0.6888888888888888</v>
      </c>
      <c r="J28" s="17" t="s">
        <v>24</v>
      </c>
      <c r="K28" s="19" t="s">
        <v>30</v>
      </c>
      <c r="L28" s="22" t="str">
        <f t="shared" si="1"/>
        <v>-</v>
      </c>
      <c r="M28" s="27">
        <v>1.1</v>
      </c>
      <c r="N28" s="28">
        <f t="shared" si="3"/>
        <v>28.199999999999996</v>
      </c>
      <c r="O28" s="33">
        <v>0.002777777777777778</v>
      </c>
      <c r="P28" s="34">
        <f>P27+4/24/60</f>
        <v>0.03402777777777777</v>
      </c>
      <c r="Q28" s="38">
        <f>Q27+4/24/60</f>
        <v>0.3138888888888888</v>
      </c>
      <c r="W28"/>
      <c r="X28"/>
      <c r="Y28"/>
      <c r="Z28"/>
      <c r="AA28"/>
    </row>
    <row r="29" spans="1:27" s="2" customFormat="1" ht="12.75">
      <c r="A29" s="3"/>
      <c r="B29" s="8"/>
      <c r="C29" s="9"/>
      <c r="D29" s="10"/>
      <c r="E29" s="11"/>
      <c r="F29" s="12"/>
      <c r="G29" s="12"/>
      <c r="H29" s="12"/>
      <c r="J29" s="3"/>
      <c r="K29" s="8"/>
      <c r="L29" s="9"/>
      <c r="M29" s="10"/>
      <c r="N29" s="11"/>
      <c r="O29" s="12"/>
      <c r="P29" s="12"/>
      <c r="Q29" s="12"/>
      <c r="W29"/>
      <c r="X29"/>
      <c r="Y29"/>
      <c r="Z29"/>
      <c r="AA29"/>
    </row>
    <row r="30" spans="1:17" ht="12.75">
      <c r="A30" s="2" t="s">
        <v>34</v>
      </c>
      <c r="J30" s="3"/>
      <c r="K30" s="3"/>
      <c r="L30" s="3"/>
      <c r="M30" s="3"/>
      <c r="N30" s="3"/>
      <c r="O30" s="3"/>
      <c r="P30" s="3"/>
      <c r="Q30" s="3"/>
    </row>
    <row r="32" ht="12.75">
      <c r="A32" s="2" t="s">
        <v>0</v>
      </c>
    </row>
    <row r="33" spans="1:27" s="2" customFormat="1" ht="12.75">
      <c r="A33" s="2" t="s">
        <v>35</v>
      </c>
      <c r="B33" s="1"/>
      <c r="C33" s="1"/>
      <c r="W33"/>
      <c r="X33"/>
      <c r="Y33"/>
      <c r="Z33"/>
      <c r="AA33"/>
    </row>
    <row r="34" spans="1:27" s="2" customFormat="1" ht="12.75">
      <c r="A34" s="2" t="s">
        <v>6</v>
      </c>
      <c r="B34" s="1"/>
      <c r="C34" s="1"/>
      <c r="W34"/>
      <c r="X34"/>
      <c r="Y34"/>
      <c r="Z34"/>
      <c r="AA34"/>
    </row>
    <row r="35" spans="1:27" s="2" customFormat="1" ht="12.75">
      <c r="A35" s="2" t="s">
        <v>36</v>
      </c>
      <c r="B35" s="1"/>
      <c r="C35" s="1"/>
      <c r="W35"/>
      <c r="X35"/>
      <c r="Y35"/>
      <c r="Z35"/>
      <c r="AA35"/>
    </row>
    <row r="36" spans="2:27" s="2" customFormat="1" ht="12.75">
      <c r="B36" s="1"/>
      <c r="C36" s="1"/>
      <c r="E36" s="5"/>
      <c r="F36" s="5"/>
      <c r="W36"/>
      <c r="X36"/>
      <c r="Y36"/>
      <c r="Z36"/>
      <c r="AA36"/>
    </row>
    <row r="37" spans="1:27" s="2" customFormat="1" ht="12.75">
      <c r="A37" s="2" t="s">
        <v>12</v>
      </c>
      <c r="B37" s="1"/>
      <c r="C37" s="1"/>
      <c r="E37" s="5"/>
      <c r="F37" s="5"/>
      <c r="W37"/>
      <c r="X37"/>
      <c r="Y37"/>
      <c r="Z37"/>
      <c r="AA37"/>
    </row>
    <row r="38" spans="1:27" s="2" customFormat="1" ht="12.75">
      <c r="A38" s="2" t="s">
        <v>39</v>
      </c>
      <c r="B38" s="1"/>
      <c r="C38" s="1"/>
      <c r="E38" s="5"/>
      <c r="F38" s="5"/>
      <c r="W38"/>
      <c r="X38"/>
      <c r="Y38"/>
      <c r="Z38"/>
      <c r="AA38"/>
    </row>
    <row r="39" ht="12.75">
      <c r="A39" s="2" t="s">
        <v>41</v>
      </c>
    </row>
  </sheetData>
  <sheetProtection/>
  <mergeCells count="13">
    <mergeCell ref="D4:E4"/>
    <mergeCell ref="B7:B9"/>
    <mergeCell ref="C7:C9"/>
    <mergeCell ref="D7:D9"/>
    <mergeCell ref="E7:E9"/>
    <mergeCell ref="F7:F9"/>
    <mergeCell ref="P7:P9"/>
    <mergeCell ref="G7:G9"/>
    <mergeCell ref="K7:K9"/>
    <mergeCell ref="L7:L9"/>
    <mergeCell ref="M7:M9"/>
    <mergeCell ref="N7:N9"/>
    <mergeCell ref="O7:O9"/>
  </mergeCells>
  <printOptions/>
  <pageMargins left="0.5905511811023623" right="0.5905511811023623" top="0.31496062992125984" bottom="0.31496062992125984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5"/>
  <sheetViews>
    <sheetView zoomScalePageLayoutView="0" workbookViewId="0" topLeftCell="A7">
      <selection activeCell="A15" sqref="A1:IV16384"/>
    </sheetView>
  </sheetViews>
  <sheetFormatPr defaultColWidth="9.140625" defaultRowHeight="12.75"/>
  <cols>
    <col min="1" max="1" width="40.7109375" style="43" customWidth="1"/>
    <col min="2" max="3" width="5.7109375" style="67" customWidth="1"/>
    <col min="4" max="4" width="6.421875" style="43" customWidth="1"/>
    <col min="5" max="9" width="5.7109375" style="43" customWidth="1"/>
    <col min="10" max="13" width="6.7109375" style="43" customWidth="1"/>
    <col min="14" max="14" width="1.1484375" style="43" customWidth="1"/>
    <col min="15" max="15" width="37.8515625" style="43" customWidth="1"/>
    <col min="16" max="21" width="5.7109375" style="43" customWidth="1"/>
    <col min="22" max="27" width="6.7109375" style="43" customWidth="1"/>
    <col min="28" max="28" width="9.140625" style="43" customWidth="1"/>
    <col min="29" max="16384" width="9.140625" style="62" customWidth="1"/>
  </cols>
  <sheetData>
    <row r="1" spans="1:13" s="43" customFormat="1" ht="11.25">
      <c r="A1" s="42" t="s">
        <v>14</v>
      </c>
      <c r="B1" s="61"/>
      <c r="C1" s="61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s="43" customFormat="1" ht="11.25">
      <c r="A2" s="42" t="s">
        <v>89</v>
      </c>
      <c r="B2" s="61"/>
      <c r="C2" s="61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12">
      <c r="A3" s="42" t="s">
        <v>15</v>
      </c>
      <c r="B3" s="42" t="s">
        <v>17</v>
      </c>
      <c r="C3" s="61"/>
      <c r="D3" s="42" t="s">
        <v>188</v>
      </c>
      <c r="E3" s="42"/>
      <c r="F3" s="42"/>
      <c r="G3" s="42"/>
      <c r="H3" s="42"/>
      <c r="I3" s="42"/>
      <c r="J3" s="42"/>
      <c r="K3" s="42"/>
      <c r="L3" s="42"/>
      <c r="M3" s="42"/>
    </row>
    <row r="4" spans="1:13" ht="12">
      <c r="A4" s="42" t="s">
        <v>16</v>
      </c>
      <c r="B4" s="42" t="s">
        <v>18</v>
      </c>
      <c r="C4" s="61"/>
      <c r="D4" s="187">
        <v>966910</v>
      </c>
      <c r="E4" s="187"/>
      <c r="F4" s="42"/>
      <c r="G4" s="42"/>
      <c r="H4" s="42"/>
      <c r="I4" s="42"/>
      <c r="J4" s="42"/>
      <c r="K4" s="42"/>
      <c r="L4" s="42"/>
      <c r="M4" s="42"/>
    </row>
    <row r="7" spans="1:27" ht="12.75" customHeight="1">
      <c r="A7" s="78" t="s">
        <v>19</v>
      </c>
      <c r="B7" s="185" t="s">
        <v>33</v>
      </c>
      <c r="C7" s="185" t="s">
        <v>29</v>
      </c>
      <c r="D7" s="185" t="s">
        <v>20</v>
      </c>
      <c r="E7" s="185" t="s">
        <v>21</v>
      </c>
      <c r="F7" s="185" t="s">
        <v>22</v>
      </c>
      <c r="G7" s="186" t="s">
        <v>23</v>
      </c>
      <c r="H7" s="79" t="s">
        <v>1</v>
      </c>
      <c r="I7" s="79" t="s">
        <v>190</v>
      </c>
      <c r="J7" s="80" t="s">
        <v>1</v>
      </c>
      <c r="K7" s="80" t="s">
        <v>190</v>
      </c>
      <c r="L7" s="80" t="s">
        <v>1</v>
      </c>
      <c r="M7" s="80" t="s">
        <v>1</v>
      </c>
      <c r="N7" s="81"/>
      <c r="O7" s="78" t="s">
        <v>19</v>
      </c>
      <c r="P7" s="185" t="s">
        <v>33</v>
      </c>
      <c r="Q7" s="185" t="s">
        <v>29</v>
      </c>
      <c r="R7" s="185" t="s">
        <v>20</v>
      </c>
      <c r="S7" s="185" t="s">
        <v>21</v>
      </c>
      <c r="T7" s="185" t="s">
        <v>22</v>
      </c>
      <c r="U7" s="185" t="s">
        <v>23</v>
      </c>
      <c r="V7" s="80" t="s">
        <v>1</v>
      </c>
      <c r="W7" s="80" t="s">
        <v>1</v>
      </c>
      <c r="X7" s="80" t="s">
        <v>190</v>
      </c>
      <c r="Y7" s="80" t="s">
        <v>1</v>
      </c>
      <c r="Z7" s="80" t="s">
        <v>1</v>
      </c>
      <c r="AA7" s="80" t="s">
        <v>190</v>
      </c>
    </row>
    <row r="8" spans="1:27" ht="12">
      <c r="A8" s="78" t="s">
        <v>2</v>
      </c>
      <c r="B8" s="185"/>
      <c r="C8" s="185"/>
      <c r="D8" s="185"/>
      <c r="E8" s="185"/>
      <c r="F8" s="185"/>
      <c r="G8" s="186"/>
      <c r="H8" s="79" t="s">
        <v>4</v>
      </c>
      <c r="I8" s="79" t="s">
        <v>4</v>
      </c>
      <c r="J8" s="78" t="s">
        <v>4</v>
      </c>
      <c r="K8" s="78" t="s">
        <v>4</v>
      </c>
      <c r="L8" s="78" t="s">
        <v>4</v>
      </c>
      <c r="M8" s="78" t="s">
        <v>4</v>
      </c>
      <c r="N8" s="81"/>
      <c r="O8" s="78" t="s">
        <v>2</v>
      </c>
      <c r="P8" s="185"/>
      <c r="Q8" s="185"/>
      <c r="R8" s="185"/>
      <c r="S8" s="185"/>
      <c r="T8" s="185"/>
      <c r="U8" s="185"/>
      <c r="V8" s="78" t="s">
        <v>4</v>
      </c>
      <c r="W8" s="78" t="s">
        <v>4</v>
      </c>
      <c r="X8" s="78" t="s">
        <v>4</v>
      </c>
      <c r="Y8" s="78" t="s">
        <v>4</v>
      </c>
      <c r="Z8" s="78" t="s">
        <v>4</v>
      </c>
      <c r="AA8" s="78" t="s">
        <v>4</v>
      </c>
    </row>
    <row r="9" spans="1:27" ht="12">
      <c r="A9" s="78" t="s">
        <v>5</v>
      </c>
      <c r="B9" s="185"/>
      <c r="C9" s="185"/>
      <c r="D9" s="185"/>
      <c r="E9" s="185"/>
      <c r="F9" s="185"/>
      <c r="G9" s="186"/>
      <c r="H9" s="79"/>
      <c r="I9" s="79"/>
      <c r="J9" s="79"/>
      <c r="K9" s="79"/>
      <c r="L9" s="79"/>
      <c r="M9" s="79"/>
      <c r="N9" s="81"/>
      <c r="O9" s="78" t="s">
        <v>5</v>
      </c>
      <c r="P9" s="185"/>
      <c r="Q9" s="185"/>
      <c r="R9" s="185"/>
      <c r="S9" s="185"/>
      <c r="T9" s="185"/>
      <c r="U9" s="185"/>
      <c r="V9" s="79"/>
      <c r="W9" s="79"/>
      <c r="X9" s="79"/>
      <c r="Y9" s="79"/>
      <c r="Z9" s="79"/>
      <c r="AA9" s="79"/>
    </row>
    <row r="10" spans="1:27" ht="12">
      <c r="A10" s="81" t="s">
        <v>203</v>
      </c>
      <c r="B10" s="82" t="s">
        <v>192</v>
      </c>
      <c r="C10" s="83" t="str">
        <f aca="true" t="shared" si="0" ref="C10:C53">IF(D10&gt;0.2,D10/F10/24,"-")</f>
        <v>-</v>
      </c>
      <c r="D10" s="84">
        <v>0</v>
      </c>
      <c r="E10" s="85">
        <v>0</v>
      </c>
      <c r="F10" s="86">
        <v>0</v>
      </c>
      <c r="G10" s="87">
        <v>0</v>
      </c>
      <c r="H10" s="86">
        <v>0.25</v>
      </c>
      <c r="I10" s="86">
        <v>0.3333333333333333</v>
      </c>
      <c r="J10" s="88">
        <v>0.4270833333333333</v>
      </c>
      <c r="K10" s="88">
        <v>0.5</v>
      </c>
      <c r="L10" s="88">
        <v>0.59375</v>
      </c>
      <c r="M10" s="88">
        <v>0.6875</v>
      </c>
      <c r="N10" s="81"/>
      <c r="O10" s="81"/>
      <c r="P10" s="82" t="s">
        <v>31</v>
      </c>
      <c r="Q10" s="83" t="str">
        <f aca="true" t="shared" si="1" ref="Q10:Q53">IF(R10&gt;0.2,R10/T10/24,"-")</f>
        <v>-</v>
      </c>
      <c r="R10" s="84">
        <v>0</v>
      </c>
      <c r="S10" s="85">
        <v>0</v>
      </c>
      <c r="T10" s="86">
        <v>0</v>
      </c>
      <c r="U10" s="86">
        <v>0</v>
      </c>
      <c r="V10" s="86">
        <v>0.25</v>
      </c>
      <c r="W10" s="86">
        <v>0.3333333333333333</v>
      </c>
      <c r="X10" s="86">
        <v>0.4270833333333333</v>
      </c>
      <c r="Y10" s="86">
        <v>0.5</v>
      </c>
      <c r="Z10" s="86">
        <v>0.59375</v>
      </c>
      <c r="AA10" s="86">
        <v>0.6875</v>
      </c>
    </row>
    <row r="11" spans="1:27" ht="12">
      <c r="A11" s="89" t="s">
        <v>25</v>
      </c>
      <c r="B11" s="82" t="s">
        <v>81</v>
      </c>
      <c r="C11" s="83">
        <f t="shared" si="0"/>
        <v>16.5</v>
      </c>
      <c r="D11" s="103">
        <v>1.1</v>
      </c>
      <c r="E11" s="85">
        <f>D11+E10</f>
        <v>1.1</v>
      </c>
      <c r="F11" s="86">
        <v>0.002777777777777778</v>
      </c>
      <c r="G11" s="87">
        <f>G10+F11</f>
        <v>0.002777777777777778</v>
      </c>
      <c r="H11" s="86">
        <f>H10+F11</f>
        <v>0.25277777777777777</v>
      </c>
      <c r="I11" s="86">
        <f>I10+F11</f>
        <v>0.3361111111111111</v>
      </c>
      <c r="J11" s="86">
        <f>J10+F11</f>
        <v>0.4298611111111111</v>
      </c>
      <c r="K11" s="86">
        <f aca="true" t="shared" si="2" ref="K11:K53">K10+F11</f>
        <v>0.5027777777777778</v>
      </c>
      <c r="L11" s="86">
        <f aca="true" t="shared" si="3" ref="L11:L53">L10+F11</f>
        <v>0.5965277777777778</v>
      </c>
      <c r="M11" s="86">
        <f aca="true" t="shared" si="4" ref="M11:M53">M10+F11</f>
        <v>0.6902777777777778</v>
      </c>
      <c r="N11" s="81"/>
      <c r="O11" s="81"/>
      <c r="P11" s="82" t="s">
        <v>31</v>
      </c>
      <c r="Q11" s="83">
        <f t="shared" si="1"/>
        <v>33</v>
      </c>
      <c r="R11" s="84">
        <v>1.1</v>
      </c>
      <c r="S11" s="85">
        <f>R11+S10</f>
        <v>1.1</v>
      </c>
      <c r="T11" s="86">
        <v>0.001388888888888889</v>
      </c>
      <c r="U11" s="86">
        <f>U10+T11</f>
        <v>0.001388888888888889</v>
      </c>
      <c r="V11" s="86">
        <f>V10+T11</f>
        <v>0.2513888888888889</v>
      </c>
      <c r="W11" s="86">
        <f>W10+T11</f>
        <v>0.3347222222222222</v>
      </c>
      <c r="X11" s="86">
        <f>X10+T11</f>
        <v>0.4284722222222222</v>
      </c>
      <c r="Y11" s="86">
        <f>Y10+T11</f>
        <v>0.5013888888888889</v>
      </c>
      <c r="Z11" s="86">
        <f>Z10+T11</f>
        <v>0.5951388888888889</v>
      </c>
      <c r="AA11" s="86">
        <f>AA10+T11</f>
        <v>0.6888888888888889</v>
      </c>
    </row>
    <row r="12" spans="1:33" s="43" customFormat="1" ht="12">
      <c r="A12" s="81" t="s">
        <v>196</v>
      </c>
      <c r="B12" s="82" t="s">
        <v>31</v>
      </c>
      <c r="C12" s="83">
        <f t="shared" si="0"/>
        <v>71.99999999999999</v>
      </c>
      <c r="D12" s="103">
        <v>1.2</v>
      </c>
      <c r="E12" s="85">
        <f aca="true" t="shared" si="5" ref="E12:E53">D12+E11</f>
        <v>2.3</v>
      </c>
      <c r="F12" s="86">
        <v>0.0006944444444444445</v>
      </c>
      <c r="G12" s="87">
        <f aca="true" t="shared" si="6" ref="G12:G53">G11+F12</f>
        <v>0.0034722222222222225</v>
      </c>
      <c r="H12" s="86">
        <f aca="true" t="shared" si="7" ref="H12:H53">H11+F12</f>
        <v>0.2534722222222222</v>
      </c>
      <c r="I12" s="86">
        <f aca="true" t="shared" si="8" ref="I12:I53">I11+F12</f>
        <v>0.3368055555555555</v>
      </c>
      <c r="J12" s="86">
        <f aca="true" t="shared" si="9" ref="J12:J53">J11+F12</f>
        <v>0.4305555555555555</v>
      </c>
      <c r="K12" s="86">
        <f t="shared" si="2"/>
        <v>0.5034722222222222</v>
      </c>
      <c r="L12" s="86">
        <f t="shared" si="3"/>
        <v>0.5972222222222222</v>
      </c>
      <c r="M12" s="86">
        <f t="shared" si="4"/>
        <v>0.6909722222222222</v>
      </c>
      <c r="N12" s="81"/>
      <c r="O12" s="81"/>
      <c r="P12" s="82" t="s">
        <v>31</v>
      </c>
      <c r="Q12" s="83">
        <f t="shared" si="1"/>
        <v>20.999999999999996</v>
      </c>
      <c r="R12" s="84">
        <v>0.7</v>
      </c>
      <c r="S12" s="85">
        <f aca="true" t="shared" si="10" ref="S12:S53">R12+S11</f>
        <v>1.8</v>
      </c>
      <c r="T12" s="86">
        <v>0.001388888888888889</v>
      </c>
      <c r="U12" s="86">
        <f aca="true" t="shared" si="11" ref="U12:U53">U11+T12</f>
        <v>0.002777777777777778</v>
      </c>
      <c r="V12" s="86">
        <f aca="true" t="shared" si="12" ref="V12:V53">V11+T12</f>
        <v>0.25277777777777777</v>
      </c>
      <c r="W12" s="86">
        <f aca="true" t="shared" si="13" ref="W12:W53">W11+T12</f>
        <v>0.3361111111111111</v>
      </c>
      <c r="X12" s="86">
        <f aca="true" t="shared" si="14" ref="X12:X53">X11+T12</f>
        <v>0.4298611111111111</v>
      </c>
      <c r="Y12" s="86">
        <f aca="true" t="shared" si="15" ref="Y12:Y53">Y11+T12</f>
        <v>0.5027777777777778</v>
      </c>
      <c r="Z12" s="86">
        <f aca="true" t="shared" si="16" ref="Z12:Z53">Z11+T12</f>
        <v>0.5965277777777778</v>
      </c>
      <c r="AA12" s="86">
        <f aca="true" t="shared" si="17" ref="AA12:AA53">AA11+T12</f>
        <v>0.6902777777777778</v>
      </c>
      <c r="AC12" s="62"/>
      <c r="AD12" s="62"/>
      <c r="AE12" s="62"/>
      <c r="AF12" s="62"/>
      <c r="AG12" s="62"/>
    </row>
    <row r="13" spans="1:33" s="43" customFormat="1" ht="12">
      <c r="A13" s="81" t="s">
        <v>197</v>
      </c>
      <c r="B13" s="82" t="s">
        <v>31</v>
      </c>
      <c r="C13" s="83">
        <f t="shared" si="0"/>
        <v>54</v>
      </c>
      <c r="D13" s="103">
        <v>2.7</v>
      </c>
      <c r="E13" s="85">
        <f t="shared" si="5"/>
        <v>5</v>
      </c>
      <c r="F13" s="86">
        <v>0.0020833333333333333</v>
      </c>
      <c r="G13" s="87">
        <f t="shared" si="6"/>
        <v>0.005555555555555556</v>
      </c>
      <c r="H13" s="86">
        <f t="shared" si="7"/>
        <v>0.25555555555555554</v>
      </c>
      <c r="I13" s="86">
        <f t="shared" si="8"/>
        <v>0.33888888888888885</v>
      </c>
      <c r="J13" s="86">
        <f t="shared" si="9"/>
        <v>0.43263888888888885</v>
      </c>
      <c r="K13" s="86">
        <f t="shared" si="2"/>
        <v>0.5055555555555555</v>
      </c>
      <c r="L13" s="86">
        <f t="shared" si="3"/>
        <v>0.5993055555555555</v>
      </c>
      <c r="M13" s="86">
        <f t="shared" si="4"/>
        <v>0.6930555555555555</v>
      </c>
      <c r="N13" s="81"/>
      <c r="O13" s="81"/>
      <c r="P13" s="82" t="s">
        <v>32</v>
      </c>
      <c r="Q13" s="83">
        <f t="shared" si="1"/>
        <v>41.99999999999999</v>
      </c>
      <c r="R13" s="84">
        <v>0.7</v>
      </c>
      <c r="S13" s="85">
        <f t="shared" si="10"/>
        <v>2.5</v>
      </c>
      <c r="T13" s="86">
        <v>0.0006944444444444445</v>
      </c>
      <c r="U13" s="86">
        <f t="shared" si="11"/>
        <v>0.0034722222222222225</v>
      </c>
      <c r="V13" s="86">
        <f t="shared" si="12"/>
        <v>0.2534722222222222</v>
      </c>
      <c r="W13" s="86">
        <f t="shared" si="13"/>
        <v>0.3368055555555555</v>
      </c>
      <c r="X13" s="86">
        <f t="shared" si="14"/>
        <v>0.4305555555555555</v>
      </c>
      <c r="Y13" s="86">
        <f t="shared" si="15"/>
        <v>0.5034722222222222</v>
      </c>
      <c r="Z13" s="86">
        <f t="shared" si="16"/>
        <v>0.5972222222222222</v>
      </c>
      <c r="AA13" s="86">
        <f t="shared" si="17"/>
        <v>0.6909722222222222</v>
      </c>
      <c r="AC13" s="62"/>
      <c r="AD13" s="62"/>
      <c r="AE13" s="62"/>
      <c r="AF13" s="62"/>
      <c r="AG13" s="62"/>
    </row>
    <row r="14" spans="1:33" s="43" customFormat="1" ht="12">
      <c r="A14" s="99" t="s">
        <v>194</v>
      </c>
      <c r="B14" s="82" t="s">
        <v>31</v>
      </c>
      <c r="C14" s="101">
        <f t="shared" si="0"/>
        <v>118</v>
      </c>
      <c r="D14" s="103">
        <v>5.9</v>
      </c>
      <c r="E14" s="85">
        <f t="shared" si="5"/>
        <v>10.9</v>
      </c>
      <c r="F14" s="86">
        <v>0.0020833333333333333</v>
      </c>
      <c r="G14" s="87">
        <f t="shared" si="6"/>
        <v>0.0076388888888888895</v>
      </c>
      <c r="H14" s="86">
        <f t="shared" si="7"/>
        <v>0.25763888888888886</v>
      </c>
      <c r="I14" s="86">
        <f t="shared" si="8"/>
        <v>0.3409722222222222</v>
      </c>
      <c r="J14" s="86">
        <f t="shared" si="9"/>
        <v>0.4347222222222222</v>
      </c>
      <c r="K14" s="86">
        <f t="shared" si="2"/>
        <v>0.5076388888888889</v>
      </c>
      <c r="L14" s="86">
        <f t="shared" si="3"/>
        <v>0.6013888888888889</v>
      </c>
      <c r="M14" s="86">
        <f t="shared" si="4"/>
        <v>0.6951388888888889</v>
      </c>
      <c r="N14" s="81"/>
      <c r="O14" s="81"/>
      <c r="P14" s="82" t="s">
        <v>32</v>
      </c>
      <c r="Q14" s="83">
        <f t="shared" si="1"/>
        <v>34</v>
      </c>
      <c r="R14" s="83">
        <v>1.7</v>
      </c>
      <c r="S14" s="85">
        <f t="shared" si="10"/>
        <v>4.2</v>
      </c>
      <c r="T14" s="86">
        <v>0.0020833333333333333</v>
      </c>
      <c r="U14" s="86">
        <f t="shared" si="11"/>
        <v>0.005555555555555556</v>
      </c>
      <c r="V14" s="86">
        <f t="shared" si="12"/>
        <v>0.25555555555555554</v>
      </c>
      <c r="W14" s="86">
        <f t="shared" si="13"/>
        <v>0.33888888888888885</v>
      </c>
      <c r="X14" s="86">
        <f t="shared" si="14"/>
        <v>0.43263888888888885</v>
      </c>
      <c r="Y14" s="86">
        <f t="shared" si="15"/>
        <v>0.5055555555555555</v>
      </c>
      <c r="Z14" s="86">
        <f t="shared" si="16"/>
        <v>0.5993055555555555</v>
      </c>
      <c r="AA14" s="86">
        <f t="shared" si="17"/>
        <v>0.6930555555555555</v>
      </c>
      <c r="AC14" s="62"/>
      <c r="AD14" s="62"/>
      <c r="AE14" s="62"/>
      <c r="AF14" s="62"/>
      <c r="AG14" s="62"/>
    </row>
    <row r="15" spans="1:33" s="43" customFormat="1" ht="12">
      <c r="A15" s="99" t="s">
        <v>195</v>
      </c>
      <c r="B15" s="82" t="s">
        <v>31</v>
      </c>
      <c r="C15" s="101">
        <f t="shared" si="0"/>
        <v>48</v>
      </c>
      <c r="D15" s="103">
        <v>1.6</v>
      </c>
      <c r="E15" s="85">
        <f t="shared" si="5"/>
        <v>12.5</v>
      </c>
      <c r="F15" s="86">
        <v>0.001388888888888889</v>
      </c>
      <c r="G15" s="87">
        <f t="shared" si="6"/>
        <v>0.009027777777777779</v>
      </c>
      <c r="H15" s="86">
        <f t="shared" si="7"/>
        <v>0.25902777777777775</v>
      </c>
      <c r="I15" s="86">
        <f t="shared" si="8"/>
        <v>0.34236111111111106</v>
      </c>
      <c r="J15" s="86">
        <f t="shared" si="9"/>
        <v>0.43611111111111106</v>
      </c>
      <c r="K15" s="86">
        <f t="shared" si="2"/>
        <v>0.5090277777777777</v>
      </c>
      <c r="L15" s="86">
        <f t="shared" si="3"/>
        <v>0.6027777777777777</v>
      </c>
      <c r="M15" s="86">
        <f t="shared" si="4"/>
        <v>0.6965277777777777</v>
      </c>
      <c r="N15" s="81"/>
      <c r="O15" s="81"/>
      <c r="P15" s="82" t="s">
        <v>32</v>
      </c>
      <c r="Q15" s="83">
        <f t="shared" si="1"/>
        <v>35.99999999999999</v>
      </c>
      <c r="R15" s="84">
        <v>0.6</v>
      </c>
      <c r="S15" s="85">
        <f t="shared" si="10"/>
        <v>4.8</v>
      </c>
      <c r="T15" s="86">
        <v>0.0006944444444444445</v>
      </c>
      <c r="U15" s="86">
        <f t="shared" si="11"/>
        <v>0.00625</v>
      </c>
      <c r="V15" s="86">
        <f t="shared" si="12"/>
        <v>0.25625</v>
      </c>
      <c r="W15" s="86">
        <f t="shared" si="13"/>
        <v>0.3395833333333333</v>
      </c>
      <c r="X15" s="86">
        <f t="shared" si="14"/>
        <v>0.4333333333333333</v>
      </c>
      <c r="Y15" s="86">
        <f t="shared" si="15"/>
        <v>0.50625</v>
      </c>
      <c r="Z15" s="86">
        <f t="shared" si="16"/>
        <v>0.6</v>
      </c>
      <c r="AA15" s="86">
        <f t="shared" si="17"/>
        <v>0.69375</v>
      </c>
      <c r="AC15" s="62"/>
      <c r="AD15" s="62"/>
      <c r="AE15" s="62"/>
      <c r="AF15" s="62"/>
      <c r="AG15" s="62"/>
    </row>
    <row r="16" spans="1:33" s="43" customFormat="1" ht="12">
      <c r="A16" s="100" t="s">
        <v>204</v>
      </c>
      <c r="B16" s="102" t="s">
        <v>205</v>
      </c>
      <c r="C16" s="101">
        <f t="shared" si="0"/>
        <v>71.99999999999999</v>
      </c>
      <c r="D16" s="103">
        <v>2.4</v>
      </c>
      <c r="E16" s="85">
        <f t="shared" si="5"/>
        <v>14.9</v>
      </c>
      <c r="F16" s="86">
        <v>0.001388888888888889</v>
      </c>
      <c r="G16" s="87">
        <f t="shared" si="6"/>
        <v>0.010416666666666668</v>
      </c>
      <c r="H16" s="86">
        <f t="shared" si="7"/>
        <v>0.26041666666666663</v>
      </c>
      <c r="I16" s="86">
        <f t="shared" si="8"/>
        <v>0.34374999999999994</v>
      </c>
      <c r="J16" s="86">
        <f t="shared" si="9"/>
        <v>0.43749999999999994</v>
      </c>
      <c r="K16" s="86">
        <f t="shared" si="2"/>
        <v>0.5104166666666666</v>
      </c>
      <c r="L16" s="86">
        <f t="shared" si="3"/>
        <v>0.6041666666666666</v>
      </c>
      <c r="M16" s="86">
        <f t="shared" si="4"/>
        <v>0.6979166666666666</v>
      </c>
      <c r="N16" s="81"/>
      <c r="O16" s="81"/>
      <c r="P16" s="82" t="s">
        <v>32</v>
      </c>
      <c r="Q16" s="83">
        <f t="shared" si="1"/>
        <v>35.99999999999999</v>
      </c>
      <c r="R16" s="84">
        <v>0.6</v>
      </c>
      <c r="S16" s="85">
        <f t="shared" si="10"/>
        <v>5.3999999999999995</v>
      </c>
      <c r="T16" s="86">
        <v>0.0006944444444444445</v>
      </c>
      <c r="U16" s="86">
        <f t="shared" si="11"/>
        <v>0.006944444444444445</v>
      </c>
      <c r="V16" s="86">
        <f t="shared" si="12"/>
        <v>0.2569444444444444</v>
      </c>
      <c r="W16" s="86">
        <f t="shared" si="13"/>
        <v>0.34027777777777773</v>
      </c>
      <c r="X16" s="86">
        <f t="shared" si="14"/>
        <v>0.43402777777777773</v>
      </c>
      <c r="Y16" s="86">
        <f t="shared" si="15"/>
        <v>0.5069444444444444</v>
      </c>
      <c r="Z16" s="86">
        <f t="shared" si="16"/>
        <v>0.6006944444444444</v>
      </c>
      <c r="AA16" s="86">
        <f t="shared" si="17"/>
        <v>0.6944444444444444</v>
      </c>
      <c r="AC16" s="62"/>
      <c r="AD16" s="62"/>
      <c r="AE16" s="62"/>
      <c r="AF16" s="62"/>
      <c r="AG16" s="62"/>
    </row>
    <row r="17" spans="1:33" s="43" customFormat="1" ht="12">
      <c r="A17" s="100" t="s">
        <v>65</v>
      </c>
      <c r="B17" s="102" t="s">
        <v>40</v>
      </c>
      <c r="C17" s="101">
        <f t="shared" si="0"/>
        <v>50</v>
      </c>
      <c r="D17" s="103">
        <v>2.5</v>
      </c>
      <c r="E17" s="85">
        <f t="shared" si="5"/>
        <v>17.4</v>
      </c>
      <c r="F17" s="86">
        <v>0.0020833333333333333</v>
      </c>
      <c r="G17" s="87">
        <f t="shared" si="6"/>
        <v>0.0125</v>
      </c>
      <c r="H17" s="86">
        <f t="shared" si="7"/>
        <v>0.26249999999999996</v>
      </c>
      <c r="I17" s="86">
        <f t="shared" si="8"/>
        <v>0.34583333333333327</v>
      </c>
      <c r="J17" s="86">
        <f t="shared" si="9"/>
        <v>0.43958333333333327</v>
      </c>
      <c r="K17" s="86">
        <f t="shared" si="2"/>
        <v>0.5125</v>
      </c>
      <c r="L17" s="86">
        <f t="shared" si="3"/>
        <v>0.60625</v>
      </c>
      <c r="M17" s="86">
        <f t="shared" si="4"/>
        <v>0.7</v>
      </c>
      <c r="N17" s="81"/>
      <c r="O17" s="81"/>
      <c r="P17" s="82" t="s">
        <v>32</v>
      </c>
      <c r="Q17" s="83">
        <f t="shared" si="1"/>
        <v>27</v>
      </c>
      <c r="R17" s="84">
        <v>0.9</v>
      </c>
      <c r="S17" s="85">
        <f t="shared" si="10"/>
        <v>6.3</v>
      </c>
      <c r="T17" s="86">
        <v>0.001388888888888889</v>
      </c>
      <c r="U17" s="86">
        <f t="shared" si="11"/>
        <v>0.008333333333333333</v>
      </c>
      <c r="V17" s="86">
        <f t="shared" si="12"/>
        <v>0.2583333333333333</v>
      </c>
      <c r="W17" s="86">
        <f t="shared" si="13"/>
        <v>0.3416666666666666</v>
      </c>
      <c r="X17" s="86">
        <f t="shared" si="14"/>
        <v>0.4354166666666666</v>
      </c>
      <c r="Y17" s="86">
        <f t="shared" si="15"/>
        <v>0.5083333333333333</v>
      </c>
      <c r="Z17" s="86">
        <f t="shared" si="16"/>
        <v>0.6020833333333333</v>
      </c>
      <c r="AA17" s="86">
        <f t="shared" si="17"/>
        <v>0.6958333333333333</v>
      </c>
      <c r="AC17" s="62"/>
      <c r="AD17" s="62"/>
      <c r="AE17" s="62"/>
      <c r="AF17" s="62"/>
      <c r="AG17" s="62"/>
    </row>
    <row r="18" spans="1:33" s="43" customFormat="1" ht="12">
      <c r="A18" s="100" t="s">
        <v>64</v>
      </c>
      <c r="B18" s="102" t="s">
        <v>40</v>
      </c>
      <c r="C18" s="101">
        <f>IF(D18&gt;0.2,D18/F18/24,"-")</f>
        <v>56.99999999999999</v>
      </c>
      <c r="D18" s="103">
        <v>1.9</v>
      </c>
      <c r="E18" s="85">
        <f t="shared" si="5"/>
        <v>19.299999999999997</v>
      </c>
      <c r="F18" s="86">
        <v>0.001388888888888889</v>
      </c>
      <c r="G18" s="87">
        <f t="shared" si="6"/>
        <v>0.01388888888888889</v>
      </c>
      <c r="H18" s="86">
        <f t="shared" si="7"/>
        <v>0.26388888888888884</v>
      </c>
      <c r="I18" s="86">
        <f t="shared" si="8"/>
        <v>0.34722222222222215</v>
      </c>
      <c r="J18" s="86">
        <f t="shared" si="9"/>
        <v>0.44097222222222215</v>
      </c>
      <c r="K18" s="86">
        <f t="shared" si="2"/>
        <v>0.5138888888888888</v>
      </c>
      <c r="L18" s="86">
        <f t="shared" si="3"/>
        <v>0.6076388888888888</v>
      </c>
      <c r="M18" s="86">
        <f t="shared" si="4"/>
        <v>0.7013888888888888</v>
      </c>
      <c r="N18" s="81"/>
      <c r="O18" s="81"/>
      <c r="P18" s="82" t="s">
        <v>32</v>
      </c>
      <c r="Q18" s="83">
        <f t="shared" si="1"/>
        <v>41.99999999999999</v>
      </c>
      <c r="R18" s="84">
        <v>0.7</v>
      </c>
      <c r="S18" s="85">
        <f t="shared" si="10"/>
        <v>7</v>
      </c>
      <c r="T18" s="86">
        <v>0.0006944444444444445</v>
      </c>
      <c r="U18" s="86">
        <f t="shared" si="11"/>
        <v>0.009027777777777777</v>
      </c>
      <c r="V18" s="86">
        <f t="shared" si="12"/>
        <v>0.25902777777777775</v>
      </c>
      <c r="W18" s="86">
        <f t="shared" si="13"/>
        <v>0.34236111111111106</v>
      </c>
      <c r="X18" s="86">
        <f t="shared" si="14"/>
        <v>0.43611111111111106</v>
      </c>
      <c r="Y18" s="86">
        <f t="shared" si="15"/>
        <v>0.5090277777777777</v>
      </c>
      <c r="Z18" s="86">
        <f t="shared" si="16"/>
        <v>0.6027777777777777</v>
      </c>
      <c r="AA18" s="86">
        <f t="shared" si="17"/>
        <v>0.6965277777777777</v>
      </c>
      <c r="AC18" s="62"/>
      <c r="AD18" s="62"/>
      <c r="AE18" s="62"/>
      <c r="AF18" s="62"/>
      <c r="AG18" s="62"/>
    </row>
    <row r="19" spans="1:33" s="43" customFormat="1" ht="12">
      <c r="A19" s="100" t="s">
        <v>206</v>
      </c>
      <c r="B19" s="102" t="s">
        <v>40</v>
      </c>
      <c r="C19" s="83">
        <f t="shared" si="0"/>
        <v>17.999999999999996</v>
      </c>
      <c r="D19" s="103">
        <v>1.2</v>
      </c>
      <c r="E19" s="85">
        <f t="shared" si="5"/>
        <v>20.499999999999996</v>
      </c>
      <c r="F19" s="86">
        <v>0.002777777777777778</v>
      </c>
      <c r="G19" s="87">
        <f t="shared" si="6"/>
        <v>0.016666666666666666</v>
      </c>
      <c r="H19" s="86">
        <f t="shared" si="7"/>
        <v>0.2666666666666666</v>
      </c>
      <c r="I19" s="86">
        <f t="shared" si="8"/>
        <v>0.3499999999999999</v>
      </c>
      <c r="J19" s="86">
        <f t="shared" si="9"/>
        <v>0.4437499999999999</v>
      </c>
      <c r="K19" s="86">
        <f t="shared" si="2"/>
        <v>0.5166666666666666</v>
      </c>
      <c r="L19" s="86">
        <f t="shared" si="3"/>
        <v>0.6104166666666666</v>
      </c>
      <c r="M19" s="86">
        <f t="shared" si="4"/>
        <v>0.7041666666666666</v>
      </c>
      <c r="N19" s="81"/>
      <c r="O19" s="81"/>
      <c r="P19" s="82" t="s">
        <v>32</v>
      </c>
      <c r="Q19" s="83">
        <f t="shared" si="1"/>
        <v>35.99999999999999</v>
      </c>
      <c r="R19" s="84">
        <v>0.6</v>
      </c>
      <c r="S19" s="85">
        <f t="shared" si="10"/>
        <v>7.6</v>
      </c>
      <c r="T19" s="86">
        <v>0.0006944444444444445</v>
      </c>
      <c r="U19" s="86">
        <f t="shared" si="11"/>
        <v>0.00972222222222222</v>
      </c>
      <c r="V19" s="86">
        <f t="shared" si="12"/>
        <v>0.2597222222222222</v>
      </c>
      <c r="W19" s="86">
        <f t="shared" si="13"/>
        <v>0.3430555555555555</v>
      </c>
      <c r="X19" s="86">
        <f t="shared" si="14"/>
        <v>0.4368055555555555</v>
      </c>
      <c r="Y19" s="86">
        <f t="shared" si="15"/>
        <v>0.5097222222222222</v>
      </c>
      <c r="Z19" s="86">
        <f t="shared" si="16"/>
        <v>0.6034722222222222</v>
      </c>
      <c r="AA19" s="86">
        <f t="shared" si="17"/>
        <v>0.6972222222222222</v>
      </c>
      <c r="AC19" s="62"/>
      <c r="AD19" s="62"/>
      <c r="AE19" s="62"/>
      <c r="AF19" s="62"/>
      <c r="AG19" s="62"/>
    </row>
    <row r="20" spans="1:33" s="43" customFormat="1" ht="12">
      <c r="A20" s="81" t="s">
        <v>207</v>
      </c>
      <c r="B20" s="102" t="s">
        <v>40</v>
      </c>
      <c r="C20" s="83">
        <f t="shared" si="0"/>
        <v>66</v>
      </c>
      <c r="D20" s="103">
        <v>2.2</v>
      </c>
      <c r="E20" s="85">
        <f t="shared" si="5"/>
        <v>22.699999999999996</v>
      </c>
      <c r="F20" s="86">
        <v>0.001388888888888889</v>
      </c>
      <c r="G20" s="87">
        <f t="shared" si="6"/>
        <v>0.018055555555555554</v>
      </c>
      <c r="H20" s="86">
        <f t="shared" si="7"/>
        <v>0.2680555555555555</v>
      </c>
      <c r="I20" s="86">
        <f t="shared" si="8"/>
        <v>0.3513888888888888</v>
      </c>
      <c r="J20" s="86">
        <f t="shared" si="9"/>
        <v>0.4451388888888888</v>
      </c>
      <c r="K20" s="86">
        <f t="shared" si="2"/>
        <v>0.5180555555555555</v>
      </c>
      <c r="L20" s="86">
        <f t="shared" si="3"/>
        <v>0.6118055555555555</v>
      </c>
      <c r="M20" s="86">
        <f t="shared" si="4"/>
        <v>0.7055555555555555</v>
      </c>
      <c r="N20" s="81"/>
      <c r="O20" s="81"/>
      <c r="P20" s="82" t="s">
        <v>32</v>
      </c>
      <c r="Q20" s="83">
        <f t="shared" si="1"/>
        <v>37.5</v>
      </c>
      <c r="R20" s="84">
        <v>3.75</v>
      </c>
      <c r="S20" s="85">
        <f t="shared" si="10"/>
        <v>11.35</v>
      </c>
      <c r="T20" s="86">
        <v>0.004166666666666667</v>
      </c>
      <c r="U20" s="86">
        <f t="shared" si="11"/>
        <v>0.013888888888888888</v>
      </c>
      <c r="V20" s="86">
        <f t="shared" si="12"/>
        <v>0.26388888888888884</v>
      </c>
      <c r="W20" s="86">
        <f t="shared" si="13"/>
        <v>0.34722222222222215</v>
      </c>
      <c r="X20" s="86">
        <f t="shared" si="14"/>
        <v>0.44097222222222215</v>
      </c>
      <c r="Y20" s="86">
        <f t="shared" si="15"/>
        <v>0.5138888888888888</v>
      </c>
      <c r="Z20" s="86">
        <f t="shared" si="16"/>
        <v>0.6076388888888888</v>
      </c>
      <c r="AA20" s="86">
        <f t="shared" si="17"/>
        <v>0.7013888888888888</v>
      </c>
      <c r="AC20" s="62"/>
      <c r="AD20" s="62"/>
      <c r="AE20" s="62"/>
      <c r="AF20" s="62"/>
      <c r="AG20" s="62"/>
    </row>
    <row r="21" spans="1:33" s="43" customFormat="1" ht="12">
      <c r="A21" s="81" t="s">
        <v>208</v>
      </c>
      <c r="B21" s="102" t="s">
        <v>40</v>
      </c>
      <c r="C21" s="83">
        <f t="shared" si="0"/>
        <v>10.499999999999998</v>
      </c>
      <c r="D21" s="103">
        <v>0.7</v>
      </c>
      <c r="E21" s="85">
        <f t="shared" si="5"/>
        <v>23.399999999999995</v>
      </c>
      <c r="F21" s="86">
        <v>0.002777777777777778</v>
      </c>
      <c r="G21" s="87">
        <f t="shared" si="6"/>
        <v>0.020833333333333332</v>
      </c>
      <c r="H21" s="86">
        <f t="shared" si="7"/>
        <v>0.27083333333333326</v>
      </c>
      <c r="I21" s="86">
        <f t="shared" si="8"/>
        <v>0.3541666666666666</v>
      </c>
      <c r="J21" s="86">
        <f t="shared" si="9"/>
        <v>0.4479166666666666</v>
      </c>
      <c r="K21" s="86">
        <f t="shared" si="2"/>
        <v>0.5208333333333333</v>
      </c>
      <c r="L21" s="86">
        <f t="shared" si="3"/>
        <v>0.6145833333333333</v>
      </c>
      <c r="M21" s="86">
        <f t="shared" si="4"/>
        <v>0.7083333333333333</v>
      </c>
      <c r="N21" s="81"/>
      <c r="O21" s="81"/>
      <c r="P21" s="82" t="s">
        <v>32</v>
      </c>
      <c r="Q21" s="83">
        <f t="shared" si="1"/>
        <v>17.999999999999996</v>
      </c>
      <c r="R21" s="84">
        <v>0.3</v>
      </c>
      <c r="S21" s="85">
        <f t="shared" si="10"/>
        <v>11.65</v>
      </c>
      <c r="T21" s="86">
        <v>0.0006944444444444445</v>
      </c>
      <c r="U21" s="86">
        <f t="shared" si="11"/>
        <v>0.014583333333333332</v>
      </c>
      <c r="V21" s="86">
        <f t="shared" si="12"/>
        <v>0.2645833333333333</v>
      </c>
      <c r="W21" s="86">
        <f t="shared" si="13"/>
        <v>0.3479166666666666</v>
      </c>
      <c r="X21" s="86">
        <f t="shared" si="14"/>
        <v>0.4416666666666666</v>
      </c>
      <c r="Y21" s="86">
        <f t="shared" si="15"/>
        <v>0.5145833333333333</v>
      </c>
      <c r="Z21" s="86">
        <f t="shared" si="16"/>
        <v>0.6083333333333333</v>
      </c>
      <c r="AA21" s="86">
        <f t="shared" si="17"/>
        <v>0.7020833333333333</v>
      </c>
      <c r="AC21" s="62"/>
      <c r="AD21" s="62"/>
      <c r="AE21" s="62"/>
      <c r="AF21" s="62"/>
      <c r="AG21" s="62"/>
    </row>
    <row r="22" spans="1:33" s="43" customFormat="1" ht="12">
      <c r="A22" s="81" t="s">
        <v>43</v>
      </c>
      <c r="B22" s="102" t="s">
        <v>40</v>
      </c>
      <c r="C22" s="83">
        <f t="shared" si="0"/>
        <v>58</v>
      </c>
      <c r="D22" s="103">
        <v>2.9</v>
      </c>
      <c r="E22" s="85">
        <f t="shared" si="5"/>
        <v>26.299999999999994</v>
      </c>
      <c r="F22" s="86">
        <v>0.0020833333333333333</v>
      </c>
      <c r="G22" s="87">
        <f t="shared" si="6"/>
        <v>0.022916666666666665</v>
      </c>
      <c r="H22" s="86">
        <f t="shared" si="7"/>
        <v>0.2729166666666666</v>
      </c>
      <c r="I22" s="86">
        <f t="shared" si="8"/>
        <v>0.3562499999999999</v>
      </c>
      <c r="J22" s="86">
        <f t="shared" si="9"/>
        <v>0.4499999999999999</v>
      </c>
      <c r="K22" s="86">
        <f t="shared" si="2"/>
        <v>0.5229166666666666</v>
      </c>
      <c r="L22" s="86">
        <f t="shared" si="3"/>
        <v>0.6166666666666666</v>
      </c>
      <c r="M22" s="86">
        <f t="shared" si="4"/>
        <v>0.7104166666666666</v>
      </c>
      <c r="N22" s="81"/>
      <c r="O22" s="81"/>
      <c r="P22" s="82" t="s">
        <v>32</v>
      </c>
      <c r="Q22" s="83">
        <f t="shared" si="1"/>
        <v>31.200000000000003</v>
      </c>
      <c r="R22" s="84">
        <v>1.56</v>
      </c>
      <c r="S22" s="85">
        <f t="shared" si="10"/>
        <v>13.21</v>
      </c>
      <c r="T22" s="86">
        <v>0.0020833333333333333</v>
      </c>
      <c r="U22" s="86">
        <f t="shared" si="11"/>
        <v>0.016666666666666666</v>
      </c>
      <c r="V22" s="86">
        <f t="shared" si="12"/>
        <v>0.2666666666666666</v>
      </c>
      <c r="W22" s="86">
        <f t="shared" si="13"/>
        <v>0.3499999999999999</v>
      </c>
      <c r="X22" s="86">
        <f t="shared" si="14"/>
        <v>0.4437499999999999</v>
      </c>
      <c r="Y22" s="86">
        <f t="shared" si="15"/>
        <v>0.5166666666666666</v>
      </c>
      <c r="Z22" s="86">
        <f t="shared" si="16"/>
        <v>0.6104166666666666</v>
      </c>
      <c r="AA22" s="86">
        <f t="shared" si="17"/>
        <v>0.7041666666666666</v>
      </c>
      <c r="AC22" s="62"/>
      <c r="AD22" s="62"/>
      <c r="AE22" s="62"/>
      <c r="AF22" s="62"/>
      <c r="AG22" s="62"/>
    </row>
    <row r="23" spans="1:33" s="43" customFormat="1" ht="12">
      <c r="A23" s="81" t="s">
        <v>44</v>
      </c>
      <c r="B23" s="102" t="s">
        <v>40</v>
      </c>
      <c r="C23" s="83">
        <f t="shared" si="0"/>
        <v>35.99999999999999</v>
      </c>
      <c r="D23" s="103">
        <v>1.2</v>
      </c>
      <c r="E23" s="85">
        <f t="shared" si="5"/>
        <v>27.499999999999993</v>
      </c>
      <c r="F23" s="86">
        <v>0.001388888888888889</v>
      </c>
      <c r="G23" s="87">
        <f t="shared" si="6"/>
        <v>0.024305555555555552</v>
      </c>
      <c r="H23" s="86">
        <f t="shared" si="7"/>
        <v>0.27430555555555547</v>
      </c>
      <c r="I23" s="86">
        <f t="shared" si="8"/>
        <v>0.3576388888888888</v>
      </c>
      <c r="J23" s="86">
        <f t="shared" si="9"/>
        <v>0.4513888888888888</v>
      </c>
      <c r="K23" s="86">
        <f t="shared" si="2"/>
        <v>0.5243055555555555</v>
      </c>
      <c r="L23" s="86">
        <f t="shared" si="3"/>
        <v>0.6180555555555555</v>
      </c>
      <c r="M23" s="86">
        <f t="shared" si="4"/>
        <v>0.7118055555555555</v>
      </c>
      <c r="N23" s="81"/>
      <c r="O23" s="81"/>
      <c r="P23" s="82" t="s">
        <v>32</v>
      </c>
      <c r="Q23" s="83">
        <f t="shared" si="1"/>
        <v>30</v>
      </c>
      <c r="R23" s="84">
        <v>1</v>
      </c>
      <c r="S23" s="85">
        <f t="shared" si="10"/>
        <v>14.21</v>
      </c>
      <c r="T23" s="86">
        <v>0.001388888888888889</v>
      </c>
      <c r="U23" s="86">
        <f t="shared" si="11"/>
        <v>0.018055555555555554</v>
      </c>
      <c r="V23" s="86">
        <f t="shared" si="12"/>
        <v>0.2680555555555555</v>
      </c>
      <c r="W23" s="86">
        <f t="shared" si="13"/>
        <v>0.3513888888888888</v>
      </c>
      <c r="X23" s="86">
        <f t="shared" si="14"/>
        <v>0.4451388888888888</v>
      </c>
      <c r="Y23" s="86">
        <f t="shared" si="15"/>
        <v>0.5180555555555555</v>
      </c>
      <c r="Z23" s="86">
        <f t="shared" si="16"/>
        <v>0.6118055555555555</v>
      </c>
      <c r="AA23" s="86">
        <f t="shared" si="17"/>
        <v>0.7055555555555555</v>
      </c>
      <c r="AC23" s="62"/>
      <c r="AD23" s="62"/>
      <c r="AE23" s="62"/>
      <c r="AF23" s="62"/>
      <c r="AG23" s="62"/>
    </row>
    <row r="24" spans="1:33" s="43" customFormat="1" ht="12">
      <c r="A24" s="81" t="s">
        <v>45</v>
      </c>
      <c r="B24" s="102" t="s">
        <v>40</v>
      </c>
      <c r="C24" s="83">
        <f t="shared" si="0"/>
        <v>28.499999999999996</v>
      </c>
      <c r="D24" s="103">
        <v>0.95</v>
      </c>
      <c r="E24" s="85">
        <f t="shared" si="5"/>
        <v>28.449999999999992</v>
      </c>
      <c r="F24" s="86">
        <v>0.001388888888888889</v>
      </c>
      <c r="G24" s="87">
        <f t="shared" si="6"/>
        <v>0.02569444444444444</v>
      </c>
      <c r="H24" s="86">
        <f t="shared" si="7"/>
        <v>0.27569444444444435</v>
      </c>
      <c r="I24" s="86">
        <f t="shared" si="8"/>
        <v>0.35902777777777767</v>
      </c>
      <c r="J24" s="86">
        <f t="shared" si="9"/>
        <v>0.45277777777777767</v>
      </c>
      <c r="K24" s="86">
        <f t="shared" si="2"/>
        <v>0.5256944444444444</v>
      </c>
      <c r="L24" s="86">
        <f t="shared" si="3"/>
        <v>0.6194444444444444</v>
      </c>
      <c r="M24" s="86">
        <f t="shared" si="4"/>
        <v>0.7131944444444444</v>
      </c>
      <c r="N24" s="81"/>
      <c r="O24" s="81"/>
      <c r="P24" s="82" t="s">
        <v>32</v>
      </c>
      <c r="Q24" s="83">
        <f t="shared" si="1"/>
        <v>33</v>
      </c>
      <c r="R24" s="84">
        <v>1.1</v>
      </c>
      <c r="S24" s="85">
        <f t="shared" si="10"/>
        <v>15.31</v>
      </c>
      <c r="T24" s="86">
        <v>0.001388888888888889</v>
      </c>
      <c r="U24" s="86">
        <f t="shared" si="11"/>
        <v>0.01944444444444444</v>
      </c>
      <c r="V24" s="86">
        <f t="shared" si="12"/>
        <v>0.2694444444444444</v>
      </c>
      <c r="W24" s="86">
        <f t="shared" si="13"/>
        <v>0.3527777777777777</v>
      </c>
      <c r="X24" s="86">
        <f t="shared" si="14"/>
        <v>0.4465277777777777</v>
      </c>
      <c r="Y24" s="86">
        <f t="shared" si="15"/>
        <v>0.5194444444444444</v>
      </c>
      <c r="Z24" s="86">
        <f t="shared" si="16"/>
        <v>0.6131944444444444</v>
      </c>
      <c r="AA24" s="86">
        <f t="shared" si="17"/>
        <v>0.7069444444444444</v>
      </c>
      <c r="AC24" s="62"/>
      <c r="AD24" s="62"/>
      <c r="AE24" s="62"/>
      <c r="AF24" s="62"/>
      <c r="AG24" s="62"/>
    </row>
    <row r="25" spans="1:33" s="43" customFormat="1" ht="12">
      <c r="A25" s="81" t="s">
        <v>209</v>
      </c>
      <c r="B25" s="82" t="s">
        <v>31</v>
      </c>
      <c r="C25" s="83">
        <f t="shared" si="0"/>
        <v>287.99999999999994</v>
      </c>
      <c r="D25" s="103">
        <v>4.8</v>
      </c>
      <c r="E25" s="85">
        <f t="shared" si="5"/>
        <v>33.24999999999999</v>
      </c>
      <c r="F25" s="86">
        <v>0.0006944444444444445</v>
      </c>
      <c r="G25" s="87">
        <f t="shared" si="6"/>
        <v>0.026388888888888885</v>
      </c>
      <c r="H25" s="86">
        <f t="shared" si="7"/>
        <v>0.2763888888888888</v>
      </c>
      <c r="I25" s="86">
        <f t="shared" si="8"/>
        <v>0.3597222222222221</v>
      </c>
      <c r="J25" s="86">
        <f t="shared" si="9"/>
        <v>0.4534722222222221</v>
      </c>
      <c r="K25" s="86">
        <f t="shared" si="2"/>
        <v>0.5263888888888888</v>
      </c>
      <c r="L25" s="86">
        <f t="shared" si="3"/>
        <v>0.6201388888888888</v>
      </c>
      <c r="M25" s="86">
        <f t="shared" si="4"/>
        <v>0.7138888888888888</v>
      </c>
      <c r="N25" s="81"/>
      <c r="O25" s="81"/>
      <c r="P25" s="82" t="s">
        <v>32</v>
      </c>
      <c r="Q25" s="83">
        <f t="shared" si="1"/>
        <v>34.49999999999999</v>
      </c>
      <c r="R25" s="84">
        <v>2.3</v>
      </c>
      <c r="S25" s="85">
        <f t="shared" si="10"/>
        <v>17.61</v>
      </c>
      <c r="T25" s="86">
        <v>0.002777777777777778</v>
      </c>
      <c r="U25" s="86">
        <f t="shared" si="11"/>
        <v>0.02222222222222222</v>
      </c>
      <c r="V25" s="86">
        <f t="shared" si="12"/>
        <v>0.27222222222222214</v>
      </c>
      <c r="W25" s="86">
        <f t="shared" si="13"/>
        <v>0.35555555555555546</v>
      </c>
      <c r="X25" s="86">
        <f t="shared" si="14"/>
        <v>0.44930555555555546</v>
      </c>
      <c r="Y25" s="86">
        <f t="shared" si="15"/>
        <v>0.5222222222222221</v>
      </c>
      <c r="Z25" s="86">
        <f t="shared" si="16"/>
        <v>0.6159722222222221</v>
      </c>
      <c r="AA25" s="86">
        <f t="shared" si="17"/>
        <v>0.7097222222222221</v>
      </c>
      <c r="AC25" s="62"/>
      <c r="AD25" s="62"/>
      <c r="AE25" s="62"/>
      <c r="AF25" s="62"/>
      <c r="AG25" s="62"/>
    </row>
    <row r="26" spans="1:33" s="43" customFormat="1" ht="12">
      <c r="A26" s="81" t="s">
        <v>210</v>
      </c>
      <c r="B26" s="82" t="s">
        <v>31</v>
      </c>
      <c r="C26" s="83">
        <f t="shared" si="0"/>
        <v>126</v>
      </c>
      <c r="D26" s="103">
        <v>4.2</v>
      </c>
      <c r="E26" s="85">
        <f t="shared" si="5"/>
        <v>37.449999999999996</v>
      </c>
      <c r="F26" s="86">
        <v>0.001388888888888889</v>
      </c>
      <c r="G26" s="87">
        <f t="shared" si="6"/>
        <v>0.027777777777777773</v>
      </c>
      <c r="H26" s="86">
        <f t="shared" si="7"/>
        <v>0.2777777777777777</v>
      </c>
      <c r="I26" s="86">
        <f t="shared" si="8"/>
        <v>0.361111111111111</v>
      </c>
      <c r="J26" s="86">
        <f t="shared" si="9"/>
        <v>0.454861111111111</v>
      </c>
      <c r="K26" s="86">
        <f t="shared" si="2"/>
        <v>0.5277777777777777</v>
      </c>
      <c r="L26" s="86">
        <f t="shared" si="3"/>
        <v>0.6215277777777777</v>
      </c>
      <c r="M26" s="86">
        <f t="shared" si="4"/>
        <v>0.7152777777777777</v>
      </c>
      <c r="N26" s="81"/>
      <c r="O26" s="81"/>
      <c r="P26" s="82" t="s">
        <v>32</v>
      </c>
      <c r="Q26" s="83">
        <f t="shared" si="1"/>
        <v>35.99999999999999</v>
      </c>
      <c r="R26" s="84">
        <v>0.6</v>
      </c>
      <c r="S26" s="85">
        <f t="shared" si="10"/>
        <v>18.21</v>
      </c>
      <c r="T26" s="86">
        <v>0.0006944444444444445</v>
      </c>
      <c r="U26" s="86">
        <f t="shared" si="11"/>
        <v>0.022916666666666665</v>
      </c>
      <c r="V26" s="86">
        <f t="shared" si="12"/>
        <v>0.2729166666666666</v>
      </c>
      <c r="W26" s="86">
        <f t="shared" si="13"/>
        <v>0.3562499999999999</v>
      </c>
      <c r="X26" s="86">
        <f t="shared" si="14"/>
        <v>0.4499999999999999</v>
      </c>
      <c r="Y26" s="86">
        <f t="shared" si="15"/>
        <v>0.5229166666666666</v>
      </c>
      <c r="Z26" s="86">
        <f t="shared" si="16"/>
        <v>0.6166666666666666</v>
      </c>
      <c r="AA26" s="86">
        <f t="shared" si="17"/>
        <v>0.7104166666666666</v>
      </c>
      <c r="AC26" s="62"/>
      <c r="AD26" s="62"/>
      <c r="AE26" s="62"/>
      <c r="AF26" s="62"/>
      <c r="AG26" s="62"/>
    </row>
    <row r="27" spans="1:33" s="43" customFormat="1" ht="12">
      <c r="A27" s="81" t="s">
        <v>211</v>
      </c>
      <c r="B27" s="82" t="s">
        <v>31</v>
      </c>
      <c r="C27" s="83">
        <f t="shared" si="0"/>
        <v>20</v>
      </c>
      <c r="D27" s="103">
        <v>1</v>
      </c>
      <c r="E27" s="85">
        <f t="shared" si="5"/>
        <v>38.449999999999996</v>
      </c>
      <c r="F27" s="86">
        <v>0.0020833333333333333</v>
      </c>
      <c r="G27" s="87">
        <f t="shared" si="6"/>
        <v>0.029861111111111106</v>
      </c>
      <c r="H27" s="86">
        <f t="shared" si="7"/>
        <v>0.279861111111111</v>
      </c>
      <c r="I27" s="86">
        <f t="shared" si="8"/>
        <v>0.3631944444444443</v>
      </c>
      <c r="J27" s="86">
        <f t="shared" si="9"/>
        <v>0.4569444444444443</v>
      </c>
      <c r="K27" s="86">
        <f t="shared" si="2"/>
        <v>0.529861111111111</v>
      </c>
      <c r="L27" s="86">
        <f t="shared" si="3"/>
        <v>0.623611111111111</v>
      </c>
      <c r="M27" s="86">
        <f t="shared" si="4"/>
        <v>0.717361111111111</v>
      </c>
      <c r="N27" s="81"/>
      <c r="O27" s="81"/>
      <c r="P27" s="82" t="s">
        <v>32</v>
      </c>
      <c r="Q27" s="83">
        <f t="shared" si="1"/>
        <v>30</v>
      </c>
      <c r="R27" s="84">
        <v>1</v>
      </c>
      <c r="S27" s="85">
        <f t="shared" si="10"/>
        <v>19.21</v>
      </c>
      <c r="T27" s="86">
        <v>0.001388888888888889</v>
      </c>
      <c r="U27" s="86">
        <f t="shared" si="11"/>
        <v>0.024305555555555552</v>
      </c>
      <c r="V27" s="86">
        <f t="shared" si="12"/>
        <v>0.27430555555555547</v>
      </c>
      <c r="W27" s="86">
        <f t="shared" si="13"/>
        <v>0.3576388888888888</v>
      </c>
      <c r="X27" s="86">
        <f t="shared" si="14"/>
        <v>0.4513888888888888</v>
      </c>
      <c r="Y27" s="86">
        <f t="shared" si="15"/>
        <v>0.5243055555555555</v>
      </c>
      <c r="Z27" s="86">
        <f t="shared" si="16"/>
        <v>0.6180555555555555</v>
      </c>
      <c r="AA27" s="86">
        <f t="shared" si="17"/>
        <v>0.7118055555555555</v>
      </c>
      <c r="AC27" s="62"/>
      <c r="AD27" s="62"/>
      <c r="AE27" s="62"/>
      <c r="AF27" s="62"/>
      <c r="AG27" s="62"/>
    </row>
    <row r="28" spans="1:33" s="43" customFormat="1" ht="12">
      <c r="A28" s="81" t="s">
        <v>210</v>
      </c>
      <c r="B28" s="82" t="s">
        <v>31</v>
      </c>
      <c r="C28" s="83">
        <f t="shared" si="0"/>
        <v>60</v>
      </c>
      <c r="D28" s="103">
        <v>1</v>
      </c>
      <c r="E28" s="85">
        <f t="shared" si="5"/>
        <v>39.449999999999996</v>
      </c>
      <c r="F28" s="86">
        <v>0.0006944444444444445</v>
      </c>
      <c r="G28" s="87">
        <f t="shared" si="6"/>
        <v>0.03055555555555555</v>
      </c>
      <c r="H28" s="86">
        <f t="shared" si="7"/>
        <v>0.28055555555555545</v>
      </c>
      <c r="I28" s="86">
        <f t="shared" si="8"/>
        <v>0.36388888888888876</v>
      </c>
      <c r="J28" s="86">
        <f t="shared" si="9"/>
        <v>0.45763888888888876</v>
      </c>
      <c r="K28" s="86">
        <f t="shared" si="2"/>
        <v>0.5305555555555554</v>
      </c>
      <c r="L28" s="86">
        <f t="shared" si="3"/>
        <v>0.6243055555555554</v>
      </c>
      <c r="M28" s="86">
        <f t="shared" si="4"/>
        <v>0.7180555555555554</v>
      </c>
      <c r="N28" s="81"/>
      <c r="O28" s="81"/>
      <c r="P28" s="82" t="s">
        <v>32</v>
      </c>
      <c r="Q28" s="83">
        <f t="shared" si="1"/>
        <v>39</v>
      </c>
      <c r="R28" s="84">
        <v>1.3</v>
      </c>
      <c r="S28" s="85">
        <f t="shared" si="10"/>
        <v>20.51</v>
      </c>
      <c r="T28" s="86">
        <v>0.001388888888888889</v>
      </c>
      <c r="U28" s="86">
        <f t="shared" si="11"/>
        <v>0.02569444444444444</v>
      </c>
      <c r="V28" s="86">
        <f t="shared" si="12"/>
        <v>0.27569444444444435</v>
      </c>
      <c r="W28" s="86">
        <f t="shared" si="13"/>
        <v>0.35902777777777767</v>
      </c>
      <c r="X28" s="86">
        <f t="shared" si="14"/>
        <v>0.45277777777777767</v>
      </c>
      <c r="Y28" s="86">
        <f t="shared" si="15"/>
        <v>0.5256944444444444</v>
      </c>
      <c r="Z28" s="86">
        <f t="shared" si="16"/>
        <v>0.6194444444444444</v>
      </c>
      <c r="AA28" s="86">
        <f t="shared" si="17"/>
        <v>0.7131944444444444</v>
      </c>
      <c r="AC28" s="62"/>
      <c r="AD28" s="62"/>
      <c r="AE28" s="62"/>
      <c r="AF28" s="62"/>
      <c r="AG28" s="62"/>
    </row>
    <row r="29" spans="1:33" s="43" customFormat="1" ht="12">
      <c r="A29" s="81" t="s">
        <v>212</v>
      </c>
      <c r="B29" s="82" t="s">
        <v>31</v>
      </c>
      <c r="C29" s="83">
        <f t="shared" si="0"/>
        <v>45</v>
      </c>
      <c r="D29" s="103">
        <v>3</v>
      </c>
      <c r="E29" s="85">
        <f t="shared" si="5"/>
        <v>42.449999999999996</v>
      </c>
      <c r="F29" s="86">
        <v>0.002777777777777778</v>
      </c>
      <c r="G29" s="87">
        <f t="shared" si="6"/>
        <v>0.033333333333333326</v>
      </c>
      <c r="H29" s="86">
        <f t="shared" si="7"/>
        <v>0.2833333333333332</v>
      </c>
      <c r="I29" s="86">
        <f t="shared" si="8"/>
        <v>0.36666666666666653</v>
      </c>
      <c r="J29" s="86">
        <f t="shared" si="9"/>
        <v>0.46041666666666653</v>
      </c>
      <c r="K29" s="86">
        <f t="shared" si="2"/>
        <v>0.5333333333333332</v>
      </c>
      <c r="L29" s="86">
        <f t="shared" si="3"/>
        <v>0.6270833333333332</v>
      </c>
      <c r="M29" s="86">
        <f t="shared" si="4"/>
        <v>0.7208333333333332</v>
      </c>
      <c r="N29" s="81"/>
      <c r="O29" s="81"/>
      <c r="P29" s="82" t="s">
        <v>32</v>
      </c>
      <c r="Q29" s="83">
        <f t="shared" si="1"/>
        <v>31.5</v>
      </c>
      <c r="R29" s="84">
        <v>2.1</v>
      </c>
      <c r="S29" s="85">
        <f t="shared" si="10"/>
        <v>22.610000000000003</v>
      </c>
      <c r="T29" s="86">
        <v>0.002777777777777778</v>
      </c>
      <c r="U29" s="86">
        <f t="shared" si="11"/>
        <v>0.028472222222222218</v>
      </c>
      <c r="V29" s="86">
        <f t="shared" si="12"/>
        <v>0.2784722222222221</v>
      </c>
      <c r="W29" s="86">
        <f t="shared" si="13"/>
        <v>0.36180555555555544</v>
      </c>
      <c r="X29" s="86">
        <f t="shared" si="14"/>
        <v>0.45555555555555544</v>
      </c>
      <c r="Y29" s="86">
        <f t="shared" si="15"/>
        <v>0.5284722222222221</v>
      </c>
      <c r="Z29" s="86">
        <f t="shared" si="16"/>
        <v>0.6222222222222221</v>
      </c>
      <c r="AA29" s="86">
        <f t="shared" si="17"/>
        <v>0.7159722222222221</v>
      </c>
      <c r="AC29" s="62"/>
      <c r="AD29" s="62"/>
      <c r="AE29" s="62"/>
      <c r="AF29" s="62"/>
      <c r="AG29" s="62"/>
    </row>
    <row r="30" spans="1:33" s="43" customFormat="1" ht="12">
      <c r="A30" s="81" t="s">
        <v>213</v>
      </c>
      <c r="B30" s="82" t="s">
        <v>31</v>
      </c>
      <c r="C30" s="83">
        <f t="shared" si="0"/>
        <v>30</v>
      </c>
      <c r="D30" s="103">
        <v>1</v>
      </c>
      <c r="E30" s="85">
        <f t="shared" si="5"/>
        <v>43.449999999999996</v>
      </c>
      <c r="F30" s="86">
        <v>0.001388888888888889</v>
      </c>
      <c r="G30" s="87">
        <f t="shared" si="6"/>
        <v>0.03472222222222222</v>
      </c>
      <c r="H30" s="86">
        <f t="shared" si="7"/>
        <v>0.2847222222222221</v>
      </c>
      <c r="I30" s="86">
        <f t="shared" si="8"/>
        <v>0.3680555555555554</v>
      </c>
      <c r="J30" s="86">
        <f t="shared" si="9"/>
        <v>0.4618055555555554</v>
      </c>
      <c r="K30" s="86">
        <f t="shared" si="2"/>
        <v>0.5347222222222221</v>
      </c>
      <c r="L30" s="86">
        <f t="shared" si="3"/>
        <v>0.6284722222222221</v>
      </c>
      <c r="M30" s="86">
        <f t="shared" si="4"/>
        <v>0.7222222222222221</v>
      </c>
      <c r="N30" s="81"/>
      <c r="O30" s="81"/>
      <c r="P30" s="82" t="s">
        <v>32</v>
      </c>
      <c r="Q30" s="83">
        <f t="shared" si="1"/>
        <v>35.99999999999999</v>
      </c>
      <c r="R30" s="84">
        <v>2.4</v>
      </c>
      <c r="S30" s="85">
        <f t="shared" si="10"/>
        <v>25.01</v>
      </c>
      <c r="T30" s="86">
        <v>0.002777777777777778</v>
      </c>
      <c r="U30" s="86">
        <f t="shared" si="11"/>
        <v>0.031249999999999997</v>
      </c>
      <c r="V30" s="86">
        <f t="shared" si="12"/>
        <v>0.2812499999999999</v>
      </c>
      <c r="W30" s="86">
        <f t="shared" si="13"/>
        <v>0.3645833333333332</v>
      </c>
      <c r="X30" s="86">
        <f t="shared" si="14"/>
        <v>0.4583333333333332</v>
      </c>
      <c r="Y30" s="86">
        <f t="shared" si="15"/>
        <v>0.5312499999999999</v>
      </c>
      <c r="Z30" s="86">
        <f t="shared" si="16"/>
        <v>0.6249999999999999</v>
      </c>
      <c r="AA30" s="86">
        <f t="shared" si="17"/>
        <v>0.7187499999999999</v>
      </c>
      <c r="AC30" s="62"/>
      <c r="AD30" s="62"/>
      <c r="AE30" s="62"/>
      <c r="AF30" s="62"/>
      <c r="AG30" s="62"/>
    </row>
    <row r="31" spans="1:33" s="43" customFormat="1" ht="12">
      <c r="A31" s="81" t="s">
        <v>214</v>
      </c>
      <c r="B31" s="82" t="s">
        <v>31</v>
      </c>
      <c r="C31" s="83">
        <f t="shared" si="0"/>
        <v>56.99999999999999</v>
      </c>
      <c r="D31" s="103">
        <v>1.9</v>
      </c>
      <c r="E31" s="85">
        <f t="shared" si="5"/>
        <v>45.349999999999994</v>
      </c>
      <c r="F31" s="86">
        <v>0.001388888888888889</v>
      </c>
      <c r="G31" s="87">
        <f t="shared" si="6"/>
        <v>0.03611111111111111</v>
      </c>
      <c r="H31" s="86">
        <f t="shared" si="7"/>
        <v>0.286111111111111</v>
      </c>
      <c r="I31" s="86">
        <f t="shared" si="8"/>
        <v>0.3694444444444443</v>
      </c>
      <c r="J31" s="86">
        <f t="shared" si="9"/>
        <v>0.4631944444444443</v>
      </c>
      <c r="K31" s="86">
        <f t="shared" si="2"/>
        <v>0.536111111111111</v>
      </c>
      <c r="L31" s="86">
        <f t="shared" si="3"/>
        <v>0.629861111111111</v>
      </c>
      <c r="M31" s="86">
        <f t="shared" si="4"/>
        <v>0.723611111111111</v>
      </c>
      <c r="N31" s="81"/>
      <c r="O31" s="81"/>
      <c r="P31" s="82" t="s">
        <v>32</v>
      </c>
      <c r="Q31" s="83">
        <f t="shared" si="1"/>
        <v>37.8</v>
      </c>
      <c r="R31" s="84">
        <v>1.26</v>
      </c>
      <c r="S31" s="85">
        <f t="shared" si="10"/>
        <v>26.270000000000003</v>
      </c>
      <c r="T31" s="86">
        <v>0.001388888888888889</v>
      </c>
      <c r="U31" s="86">
        <f t="shared" si="11"/>
        <v>0.032638888888888884</v>
      </c>
      <c r="V31" s="86">
        <f t="shared" si="12"/>
        <v>0.2826388888888888</v>
      </c>
      <c r="W31" s="86">
        <f t="shared" si="13"/>
        <v>0.3659722222222221</v>
      </c>
      <c r="X31" s="86">
        <f t="shared" si="14"/>
        <v>0.4597222222222221</v>
      </c>
      <c r="Y31" s="86">
        <f t="shared" si="15"/>
        <v>0.5326388888888888</v>
      </c>
      <c r="Z31" s="86">
        <f t="shared" si="16"/>
        <v>0.6263888888888888</v>
      </c>
      <c r="AA31" s="86">
        <f t="shared" si="17"/>
        <v>0.7201388888888888</v>
      </c>
      <c r="AC31" s="62"/>
      <c r="AD31" s="62"/>
      <c r="AE31" s="62"/>
      <c r="AF31" s="62"/>
      <c r="AG31" s="62"/>
    </row>
    <row r="32" spans="1:33" s="43" customFormat="1" ht="12">
      <c r="A32" s="81" t="s">
        <v>215</v>
      </c>
      <c r="B32" s="82" t="s">
        <v>31</v>
      </c>
      <c r="C32" s="83">
        <f t="shared" si="0"/>
        <v>28.499999999999996</v>
      </c>
      <c r="D32" s="103">
        <v>1.9</v>
      </c>
      <c r="E32" s="85">
        <f t="shared" si="5"/>
        <v>47.24999999999999</v>
      </c>
      <c r="F32" s="86">
        <v>0.002777777777777778</v>
      </c>
      <c r="G32" s="87">
        <f t="shared" si="6"/>
        <v>0.03888888888888888</v>
      </c>
      <c r="H32" s="86">
        <f t="shared" si="7"/>
        <v>0.28888888888888875</v>
      </c>
      <c r="I32" s="86">
        <f t="shared" si="8"/>
        <v>0.37222222222222207</v>
      </c>
      <c r="J32" s="86">
        <f t="shared" si="9"/>
        <v>0.46597222222222207</v>
      </c>
      <c r="K32" s="86">
        <f t="shared" si="2"/>
        <v>0.5388888888888888</v>
      </c>
      <c r="L32" s="86">
        <f t="shared" si="3"/>
        <v>0.6326388888888888</v>
      </c>
      <c r="M32" s="86">
        <f t="shared" si="4"/>
        <v>0.7263888888888888</v>
      </c>
      <c r="N32" s="81"/>
      <c r="O32" s="81"/>
      <c r="P32" s="82" t="s">
        <v>32</v>
      </c>
      <c r="Q32" s="83">
        <f t="shared" si="1"/>
        <v>37.5</v>
      </c>
      <c r="R32" s="84">
        <v>2.5</v>
      </c>
      <c r="S32" s="85">
        <f t="shared" si="10"/>
        <v>28.770000000000003</v>
      </c>
      <c r="T32" s="86">
        <v>0.002777777777777778</v>
      </c>
      <c r="U32" s="86">
        <f t="shared" si="11"/>
        <v>0.03541666666666666</v>
      </c>
      <c r="V32" s="86">
        <f t="shared" si="12"/>
        <v>0.28541666666666654</v>
      </c>
      <c r="W32" s="86">
        <f t="shared" si="13"/>
        <v>0.36874999999999986</v>
      </c>
      <c r="X32" s="86">
        <f t="shared" si="14"/>
        <v>0.46249999999999986</v>
      </c>
      <c r="Y32" s="86">
        <f t="shared" si="15"/>
        <v>0.5354166666666665</v>
      </c>
      <c r="Z32" s="86">
        <f t="shared" si="16"/>
        <v>0.6291666666666665</v>
      </c>
      <c r="AA32" s="86">
        <f t="shared" si="17"/>
        <v>0.7229166666666665</v>
      </c>
      <c r="AC32" s="62"/>
      <c r="AD32" s="62"/>
      <c r="AE32" s="62"/>
      <c r="AF32" s="62"/>
      <c r="AG32" s="62"/>
    </row>
    <row r="33" spans="1:33" s="43" customFormat="1" ht="12">
      <c r="A33" s="81" t="s">
        <v>216</v>
      </c>
      <c r="B33" s="82" t="s">
        <v>31</v>
      </c>
      <c r="C33" s="83">
        <f t="shared" si="0"/>
        <v>45</v>
      </c>
      <c r="D33" s="103">
        <v>1.5</v>
      </c>
      <c r="E33" s="85">
        <f t="shared" si="5"/>
        <v>48.74999999999999</v>
      </c>
      <c r="F33" s="86">
        <v>0.001388888888888889</v>
      </c>
      <c r="G33" s="87">
        <f t="shared" si="6"/>
        <v>0.04027777777777777</v>
      </c>
      <c r="H33" s="86">
        <f t="shared" si="7"/>
        <v>0.29027777777777763</v>
      </c>
      <c r="I33" s="86">
        <f t="shared" si="8"/>
        <v>0.37361111111111095</v>
      </c>
      <c r="J33" s="86">
        <f t="shared" si="9"/>
        <v>0.46736111111111095</v>
      </c>
      <c r="K33" s="86">
        <f t="shared" si="2"/>
        <v>0.5402777777777776</v>
      </c>
      <c r="L33" s="86">
        <f t="shared" si="3"/>
        <v>0.6340277777777776</v>
      </c>
      <c r="M33" s="86">
        <f t="shared" si="4"/>
        <v>0.7277777777777776</v>
      </c>
      <c r="N33" s="81"/>
      <c r="O33" s="81"/>
      <c r="P33" s="82" t="s">
        <v>32</v>
      </c>
      <c r="Q33" s="83">
        <f t="shared" si="1"/>
        <v>30</v>
      </c>
      <c r="R33" s="84">
        <v>1</v>
      </c>
      <c r="S33" s="85">
        <f t="shared" si="10"/>
        <v>29.770000000000003</v>
      </c>
      <c r="T33" s="86">
        <v>0.001388888888888889</v>
      </c>
      <c r="U33" s="86">
        <f t="shared" si="11"/>
        <v>0.03680555555555555</v>
      </c>
      <c r="V33" s="86">
        <f t="shared" si="12"/>
        <v>0.2868055555555554</v>
      </c>
      <c r="W33" s="86">
        <f t="shared" si="13"/>
        <v>0.37013888888888874</v>
      </c>
      <c r="X33" s="86">
        <f t="shared" si="14"/>
        <v>0.46388888888888874</v>
      </c>
      <c r="Y33" s="86">
        <f t="shared" si="15"/>
        <v>0.5368055555555554</v>
      </c>
      <c r="Z33" s="86">
        <f t="shared" si="16"/>
        <v>0.6305555555555554</v>
      </c>
      <c r="AA33" s="86">
        <f t="shared" si="17"/>
        <v>0.7243055555555554</v>
      </c>
      <c r="AC33" s="62"/>
      <c r="AD33" s="62"/>
      <c r="AE33" s="62"/>
      <c r="AF33" s="62"/>
      <c r="AG33" s="62"/>
    </row>
    <row r="34" spans="1:33" s="43" customFormat="1" ht="12">
      <c r="A34" s="81" t="s">
        <v>217</v>
      </c>
      <c r="B34" s="82" t="s">
        <v>31</v>
      </c>
      <c r="C34" s="83">
        <f t="shared" si="0"/>
        <v>17.999999999999996</v>
      </c>
      <c r="D34" s="103">
        <v>1.2</v>
      </c>
      <c r="E34" s="85">
        <f t="shared" si="5"/>
        <v>49.949999999999996</v>
      </c>
      <c r="F34" s="86">
        <v>0.002777777777777778</v>
      </c>
      <c r="G34" s="87">
        <f t="shared" si="6"/>
        <v>0.04305555555555555</v>
      </c>
      <c r="H34" s="86">
        <f t="shared" si="7"/>
        <v>0.2930555555555554</v>
      </c>
      <c r="I34" s="86">
        <f t="shared" si="8"/>
        <v>0.3763888888888887</v>
      </c>
      <c r="J34" s="86">
        <f t="shared" si="9"/>
        <v>0.4701388888888887</v>
      </c>
      <c r="K34" s="86">
        <f t="shared" si="2"/>
        <v>0.5430555555555554</v>
      </c>
      <c r="L34" s="86">
        <f t="shared" si="3"/>
        <v>0.6368055555555554</v>
      </c>
      <c r="M34" s="86">
        <f t="shared" si="4"/>
        <v>0.7305555555555554</v>
      </c>
      <c r="N34" s="81"/>
      <c r="O34" s="81"/>
      <c r="P34" s="82" t="s">
        <v>32</v>
      </c>
      <c r="Q34" s="83">
        <f t="shared" si="1"/>
        <v>39</v>
      </c>
      <c r="R34" s="84">
        <v>1.3</v>
      </c>
      <c r="S34" s="85">
        <f t="shared" si="10"/>
        <v>31.070000000000004</v>
      </c>
      <c r="T34" s="86">
        <v>0.001388888888888889</v>
      </c>
      <c r="U34" s="86">
        <f t="shared" si="11"/>
        <v>0.03819444444444444</v>
      </c>
      <c r="V34" s="86">
        <f t="shared" si="12"/>
        <v>0.2881944444444443</v>
      </c>
      <c r="W34" s="86">
        <f t="shared" si="13"/>
        <v>0.3715277777777776</v>
      </c>
      <c r="X34" s="86">
        <f t="shared" si="14"/>
        <v>0.4652777777777776</v>
      </c>
      <c r="Y34" s="86">
        <f t="shared" si="15"/>
        <v>0.5381944444444443</v>
      </c>
      <c r="Z34" s="86">
        <f t="shared" si="16"/>
        <v>0.6319444444444443</v>
      </c>
      <c r="AA34" s="86">
        <f t="shared" si="17"/>
        <v>0.7256944444444443</v>
      </c>
      <c r="AC34" s="62"/>
      <c r="AD34" s="62"/>
      <c r="AE34" s="62"/>
      <c r="AF34" s="62"/>
      <c r="AG34" s="62"/>
    </row>
    <row r="35" spans="1:33" s="43" customFormat="1" ht="12">
      <c r="A35" s="81" t="s">
        <v>218</v>
      </c>
      <c r="B35" s="82" t="s">
        <v>31</v>
      </c>
      <c r="C35" s="83">
        <f t="shared" si="0"/>
        <v>28.499999999999996</v>
      </c>
      <c r="D35" s="103">
        <v>1.9</v>
      </c>
      <c r="E35" s="85">
        <f t="shared" si="5"/>
        <v>51.849999999999994</v>
      </c>
      <c r="F35" s="86">
        <v>0.002777777777777778</v>
      </c>
      <c r="G35" s="87">
        <f t="shared" si="6"/>
        <v>0.04583333333333332</v>
      </c>
      <c r="H35" s="86">
        <f t="shared" si="7"/>
        <v>0.29583333333333317</v>
      </c>
      <c r="I35" s="86">
        <f t="shared" si="8"/>
        <v>0.3791666666666665</v>
      </c>
      <c r="J35" s="86">
        <f t="shared" si="9"/>
        <v>0.4729166666666665</v>
      </c>
      <c r="K35" s="86">
        <f t="shared" si="2"/>
        <v>0.5458333333333332</v>
      </c>
      <c r="L35" s="86">
        <f t="shared" si="3"/>
        <v>0.6395833333333332</v>
      </c>
      <c r="M35" s="86">
        <f t="shared" si="4"/>
        <v>0.7333333333333332</v>
      </c>
      <c r="N35" s="81"/>
      <c r="O35" s="81"/>
      <c r="P35" s="82" t="s">
        <v>32</v>
      </c>
      <c r="Q35" s="83">
        <f t="shared" si="1"/>
        <v>32.24999999999999</v>
      </c>
      <c r="R35" s="84">
        <v>2.15</v>
      </c>
      <c r="S35" s="85">
        <f t="shared" si="10"/>
        <v>33.220000000000006</v>
      </c>
      <c r="T35" s="86">
        <v>0.002777777777777778</v>
      </c>
      <c r="U35" s="86">
        <f t="shared" si="11"/>
        <v>0.040972222222222215</v>
      </c>
      <c r="V35" s="86">
        <f t="shared" si="12"/>
        <v>0.2909722222222221</v>
      </c>
      <c r="W35" s="86">
        <f t="shared" si="13"/>
        <v>0.3743055555555554</v>
      </c>
      <c r="X35" s="86">
        <f t="shared" si="14"/>
        <v>0.4680555555555554</v>
      </c>
      <c r="Y35" s="86">
        <f t="shared" si="15"/>
        <v>0.5409722222222221</v>
      </c>
      <c r="Z35" s="86">
        <f t="shared" si="16"/>
        <v>0.6347222222222221</v>
      </c>
      <c r="AA35" s="86">
        <f t="shared" si="17"/>
        <v>0.7284722222222221</v>
      </c>
      <c r="AC35" s="62"/>
      <c r="AD35" s="62"/>
      <c r="AE35" s="62"/>
      <c r="AF35" s="62"/>
      <c r="AG35" s="62"/>
    </row>
    <row r="36" spans="1:33" s="43" customFormat="1" ht="12">
      <c r="A36" s="81" t="s">
        <v>219</v>
      </c>
      <c r="B36" s="82" t="s">
        <v>81</v>
      </c>
      <c r="C36" s="83">
        <f t="shared" si="0"/>
        <v>78</v>
      </c>
      <c r="D36" s="103">
        <v>2.6</v>
      </c>
      <c r="E36" s="85">
        <f t="shared" si="5"/>
        <v>54.449999999999996</v>
      </c>
      <c r="F36" s="86">
        <v>0.001388888888888889</v>
      </c>
      <c r="G36" s="87">
        <f t="shared" si="6"/>
        <v>0.047222222222222214</v>
      </c>
      <c r="H36" s="86">
        <f t="shared" si="7"/>
        <v>0.29722222222222205</v>
      </c>
      <c r="I36" s="86">
        <f t="shared" si="8"/>
        <v>0.38055555555555537</v>
      </c>
      <c r="J36" s="86">
        <f t="shared" si="9"/>
        <v>0.47430555555555537</v>
      </c>
      <c r="K36" s="86">
        <f t="shared" si="2"/>
        <v>0.547222222222222</v>
      </c>
      <c r="L36" s="86">
        <f t="shared" si="3"/>
        <v>0.640972222222222</v>
      </c>
      <c r="M36" s="86">
        <f t="shared" si="4"/>
        <v>0.734722222222222</v>
      </c>
      <c r="N36" s="81"/>
      <c r="O36" s="81"/>
      <c r="P36" s="82" t="s">
        <v>81</v>
      </c>
      <c r="Q36" s="83">
        <f t="shared" si="1"/>
        <v>28.2</v>
      </c>
      <c r="R36" s="84">
        <v>0.47</v>
      </c>
      <c r="S36" s="85">
        <f t="shared" si="10"/>
        <v>33.690000000000005</v>
      </c>
      <c r="T36" s="86">
        <v>0.0006944444444444445</v>
      </c>
      <c r="U36" s="86">
        <f t="shared" si="11"/>
        <v>0.04166666666666666</v>
      </c>
      <c r="V36" s="86">
        <f t="shared" si="12"/>
        <v>0.2916666666666665</v>
      </c>
      <c r="W36" s="86">
        <f t="shared" si="13"/>
        <v>0.37499999999999983</v>
      </c>
      <c r="X36" s="86">
        <f t="shared" si="14"/>
        <v>0.46874999999999983</v>
      </c>
      <c r="Y36" s="86">
        <f t="shared" si="15"/>
        <v>0.5416666666666665</v>
      </c>
      <c r="Z36" s="86">
        <f t="shared" si="16"/>
        <v>0.6354166666666665</v>
      </c>
      <c r="AA36" s="86">
        <f t="shared" si="17"/>
        <v>0.7291666666666665</v>
      </c>
      <c r="AC36" s="62"/>
      <c r="AD36" s="62"/>
      <c r="AE36" s="62"/>
      <c r="AF36" s="62"/>
      <c r="AG36" s="62"/>
    </row>
    <row r="37" spans="1:33" s="43" customFormat="1" ht="12">
      <c r="A37" s="81" t="s">
        <v>220</v>
      </c>
      <c r="B37" s="82" t="s">
        <v>81</v>
      </c>
      <c r="C37" s="83">
        <f t="shared" si="0"/>
        <v>78</v>
      </c>
      <c r="D37" s="103">
        <v>2.6</v>
      </c>
      <c r="E37" s="85">
        <f t="shared" si="5"/>
        <v>57.05</v>
      </c>
      <c r="F37" s="86">
        <v>0.001388888888888889</v>
      </c>
      <c r="G37" s="87">
        <f t="shared" si="6"/>
        <v>0.048611111111111105</v>
      </c>
      <c r="H37" s="86">
        <f t="shared" si="7"/>
        <v>0.29861111111111094</v>
      </c>
      <c r="I37" s="86">
        <f t="shared" si="8"/>
        <v>0.38194444444444425</v>
      </c>
      <c r="J37" s="86">
        <f t="shared" si="9"/>
        <v>0.47569444444444425</v>
      </c>
      <c r="K37" s="86">
        <f t="shared" si="2"/>
        <v>0.5486111111111109</v>
      </c>
      <c r="L37" s="86">
        <f t="shared" si="3"/>
        <v>0.6423611111111109</v>
      </c>
      <c r="M37" s="86">
        <f t="shared" si="4"/>
        <v>0.7361111111111109</v>
      </c>
      <c r="N37" s="81"/>
      <c r="O37" s="81"/>
      <c r="P37" s="82" t="s">
        <v>31</v>
      </c>
      <c r="Q37" s="83">
        <f t="shared" si="1"/>
        <v>37</v>
      </c>
      <c r="R37" s="84">
        <v>1.85</v>
      </c>
      <c r="S37" s="85">
        <f t="shared" si="10"/>
        <v>35.540000000000006</v>
      </c>
      <c r="T37" s="86">
        <v>0.0020833333333333333</v>
      </c>
      <c r="U37" s="86">
        <f t="shared" si="11"/>
        <v>0.04374999999999999</v>
      </c>
      <c r="V37" s="86">
        <f t="shared" si="12"/>
        <v>0.29374999999999984</v>
      </c>
      <c r="W37" s="86">
        <f t="shared" si="13"/>
        <v>0.37708333333333316</v>
      </c>
      <c r="X37" s="86">
        <f t="shared" si="14"/>
        <v>0.47083333333333316</v>
      </c>
      <c r="Y37" s="86">
        <f t="shared" si="15"/>
        <v>0.5437499999999998</v>
      </c>
      <c r="Z37" s="86">
        <f t="shared" si="16"/>
        <v>0.6374999999999998</v>
      </c>
      <c r="AA37" s="86">
        <f t="shared" si="17"/>
        <v>0.7312499999999998</v>
      </c>
      <c r="AC37" s="62"/>
      <c r="AD37" s="62"/>
      <c r="AE37" s="62"/>
      <c r="AF37" s="62"/>
      <c r="AG37" s="62"/>
    </row>
    <row r="38" spans="1:33" s="43" customFormat="1" ht="12">
      <c r="A38" s="81" t="s">
        <v>221</v>
      </c>
      <c r="B38" s="82" t="s">
        <v>81</v>
      </c>
      <c r="C38" s="83">
        <f t="shared" si="0"/>
        <v>108</v>
      </c>
      <c r="D38" s="103">
        <v>1.8</v>
      </c>
      <c r="E38" s="85">
        <f t="shared" si="5"/>
        <v>58.849999999999994</v>
      </c>
      <c r="F38" s="86">
        <v>0.0006944444444444445</v>
      </c>
      <c r="G38" s="87">
        <f t="shared" si="6"/>
        <v>0.04930555555555555</v>
      </c>
      <c r="H38" s="86">
        <f t="shared" si="7"/>
        <v>0.2993055555555554</v>
      </c>
      <c r="I38" s="86">
        <f t="shared" si="8"/>
        <v>0.3826388888888887</v>
      </c>
      <c r="J38" s="86">
        <f t="shared" si="9"/>
        <v>0.4763888888888887</v>
      </c>
      <c r="K38" s="86">
        <f t="shared" si="2"/>
        <v>0.5493055555555554</v>
      </c>
      <c r="L38" s="86">
        <f t="shared" si="3"/>
        <v>0.6430555555555554</v>
      </c>
      <c r="M38" s="86">
        <f t="shared" si="4"/>
        <v>0.7368055555555554</v>
      </c>
      <c r="N38" s="81"/>
      <c r="O38" s="81"/>
      <c r="P38" s="82" t="s">
        <v>31</v>
      </c>
      <c r="Q38" s="83">
        <f t="shared" si="1"/>
        <v>39.300000000000004</v>
      </c>
      <c r="R38" s="84">
        <v>1.31</v>
      </c>
      <c r="S38" s="85">
        <f t="shared" si="10"/>
        <v>36.85000000000001</v>
      </c>
      <c r="T38" s="86">
        <v>0.001388888888888889</v>
      </c>
      <c r="U38" s="86">
        <f t="shared" si="11"/>
        <v>0.04513888888888888</v>
      </c>
      <c r="V38" s="86">
        <f t="shared" si="12"/>
        <v>0.29513888888888873</v>
      </c>
      <c r="W38" s="86">
        <f t="shared" si="13"/>
        <v>0.37847222222222204</v>
      </c>
      <c r="X38" s="86">
        <f t="shared" si="14"/>
        <v>0.47222222222222204</v>
      </c>
      <c r="Y38" s="86">
        <f t="shared" si="15"/>
        <v>0.5451388888888887</v>
      </c>
      <c r="Z38" s="86">
        <f t="shared" si="16"/>
        <v>0.6388888888888887</v>
      </c>
      <c r="AA38" s="86">
        <f t="shared" si="17"/>
        <v>0.7326388888888887</v>
      </c>
      <c r="AC38" s="62"/>
      <c r="AD38" s="62"/>
      <c r="AE38" s="62"/>
      <c r="AF38" s="62"/>
      <c r="AG38" s="62"/>
    </row>
    <row r="39" spans="1:33" s="43" customFormat="1" ht="12">
      <c r="A39" s="81" t="s">
        <v>222</v>
      </c>
      <c r="B39" s="82" t="s">
        <v>40</v>
      </c>
      <c r="C39" s="83">
        <f t="shared" si="0"/>
        <v>45</v>
      </c>
      <c r="D39" s="103">
        <v>3</v>
      </c>
      <c r="E39" s="85">
        <f t="shared" si="5"/>
        <v>61.849999999999994</v>
      </c>
      <c r="F39" s="86">
        <v>0.002777777777777778</v>
      </c>
      <c r="G39" s="87">
        <f t="shared" si="6"/>
        <v>0.05208333333333332</v>
      </c>
      <c r="H39" s="86">
        <f t="shared" si="7"/>
        <v>0.30208333333333315</v>
      </c>
      <c r="I39" s="86">
        <f t="shared" si="8"/>
        <v>0.38541666666666646</v>
      </c>
      <c r="J39" s="86">
        <f t="shared" si="9"/>
        <v>0.47916666666666646</v>
      </c>
      <c r="K39" s="86">
        <f t="shared" si="2"/>
        <v>0.5520833333333331</v>
      </c>
      <c r="L39" s="86">
        <f t="shared" si="3"/>
        <v>0.6458333333333331</v>
      </c>
      <c r="M39" s="86">
        <f t="shared" si="4"/>
        <v>0.7395833333333331</v>
      </c>
      <c r="N39" s="81"/>
      <c r="O39" s="81"/>
      <c r="P39" s="82" t="s">
        <v>31</v>
      </c>
      <c r="Q39" s="83">
        <f t="shared" si="1"/>
        <v>30</v>
      </c>
      <c r="R39" s="84">
        <v>0.5</v>
      </c>
      <c r="S39" s="85">
        <f t="shared" si="10"/>
        <v>37.35000000000001</v>
      </c>
      <c r="T39" s="86">
        <v>0.0006944444444444445</v>
      </c>
      <c r="U39" s="86">
        <f t="shared" si="11"/>
        <v>0.04583333333333332</v>
      </c>
      <c r="V39" s="86">
        <f t="shared" si="12"/>
        <v>0.29583333333333317</v>
      </c>
      <c r="W39" s="86">
        <f t="shared" si="13"/>
        <v>0.3791666666666665</v>
      </c>
      <c r="X39" s="86">
        <f t="shared" si="14"/>
        <v>0.4729166666666665</v>
      </c>
      <c r="Y39" s="86">
        <f t="shared" si="15"/>
        <v>0.5458333333333332</v>
      </c>
      <c r="Z39" s="86">
        <f t="shared" si="16"/>
        <v>0.6395833333333332</v>
      </c>
      <c r="AA39" s="86">
        <f t="shared" si="17"/>
        <v>0.7333333333333332</v>
      </c>
      <c r="AC39" s="62"/>
      <c r="AD39" s="62"/>
      <c r="AE39" s="62"/>
      <c r="AF39" s="62"/>
      <c r="AG39" s="62"/>
    </row>
    <row r="40" spans="1:33" s="43" customFormat="1" ht="12">
      <c r="A40" s="81" t="s">
        <v>223</v>
      </c>
      <c r="B40" s="82"/>
      <c r="C40" s="83">
        <f t="shared" si="0"/>
        <v>33</v>
      </c>
      <c r="D40" s="84">
        <v>1.1</v>
      </c>
      <c r="E40" s="85">
        <f t="shared" si="5"/>
        <v>62.949999999999996</v>
      </c>
      <c r="F40" s="86">
        <v>0.001388888888888889</v>
      </c>
      <c r="G40" s="87">
        <f t="shared" si="6"/>
        <v>0.05347222222222221</v>
      </c>
      <c r="H40" s="86">
        <f t="shared" si="7"/>
        <v>0.30347222222222203</v>
      </c>
      <c r="I40" s="86">
        <f t="shared" si="8"/>
        <v>0.38680555555555535</v>
      </c>
      <c r="J40" s="86">
        <f t="shared" si="9"/>
        <v>0.48055555555555535</v>
      </c>
      <c r="K40" s="86">
        <f t="shared" si="2"/>
        <v>0.553472222222222</v>
      </c>
      <c r="L40" s="86">
        <f t="shared" si="3"/>
        <v>0.647222222222222</v>
      </c>
      <c r="M40" s="86">
        <f t="shared" si="4"/>
        <v>0.740972222222222</v>
      </c>
      <c r="N40" s="81"/>
      <c r="O40" s="81"/>
      <c r="P40" s="82" t="s">
        <v>31</v>
      </c>
      <c r="Q40" s="83">
        <f t="shared" si="1"/>
        <v>28.499999999999996</v>
      </c>
      <c r="R40" s="84">
        <v>0.95</v>
      </c>
      <c r="S40" s="85">
        <f t="shared" si="10"/>
        <v>38.30000000000001</v>
      </c>
      <c r="T40" s="86">
        <v>0.001388888888888889</v>
      </c>
      <c r="U40" s="86">
        <f t="shared" si="11"/>
        <v>0.047222222222222214</v>
      </c>
      <c r="V40" s="86">
        <f t="shared" si="12"/>
        <v>0.29722222222222205</v>
      </c>
      <c r="W40" s="86">
        <f t="shared" si="13"/>
        <v>0.38055555555555537</v>
      </c>
      <c r="X40" s="86">
        <f t="shared" si="14"/>
        <v>0.47430555555555537</v>
      </c>
      <c r="Y40" s="86">
        <f t="shared" si="15"/>
        <v>0.547222222222222</v>
      </c>
      <c r="Z40" s="86">
        <f t="shared" si="16"/>
        <v>0.640972222222222</v>
      </c>
      <c r="AA40" s="86">
        <f t="shared" si="17"/>
        <v>0.734722222222222</v>
      </c>
      <c r="AC40" s="62"/>
      <c r="AD40" s="62"/>
      <c r="AE40" s="62"/>
      <c r="AF40" s="62"/>
      <c r="AG40" s="62"/>
    </row>
    <row r="41" spans="1:33" s="43" customFormat="1" ht="12">
      <c r="A41" s="81" t="s">
        <v>224</v>
      </c>
      <c r="B41" s="82"/>
      <c r="C41" s="83">
        <f t="shared" si="0"/>
        <v>30</v>
      </c>
      <c r="D41" s="84">
        <v>1</v>
      </c>
      <c r="E41" s="85">
        <f t="shared" si="5"/>
        <v>63.949999999999996</v>
      </c>
      <c r="F41" s="86">
        <v>0.001388888888888889</v>
      </c>
      <c r="G41" s="87">
        <f t="shared" si="6"/>
        <v>0.054861111111111104</v>
      </c>
      <c r="H41" s="86">
        <f t="shared" si="7"/>
        <v>0.3048611111111109</v>
      </c>
      <c r="I41" s="86">
        <f t="shared" si="8"/>
        <v>0.38819444444444423</v>
      </c>
      <c r="J41" s="86">
        <f t="shared" si="9"/>
        <v>0.48194444444444423</v>
      </c>
      <c r="K41" s="86">
        <f t="shared" si="2"/>
        <v>0.5548611111111109</v>
      </c>
      <c r="L41" s="86">
        <f t="shared" si="3"/>
        <v>0.6486111111111109</v>
      </c>
      <c r="M41" s="86">
        <f t="shared" si="4"/>
        <v>0.7423611111111109</v>
      </c>
      <c r="N41" s="81"/>
      <c r="O41" s="81"/>
      <c r="P41" s="82" t="s">
        <v>31</v>
      </c>
      <c r="Q41" s="83">
        <f t="shared" si="1"/>
        <v>24.899999999999995</v>
      </c>
      <c r="R41" s="84">
        <v>0.83</v>
      </c>
      <c r="S41" s="85">
        <f t="shared" si="10"/>
        <v>39.13000000000001</v>
      </c>
      <c r="T41" s="86">
        <v>0.001388888888888889</v>
      </c>
      <c r="U41" s="86">
        <f t="shared" si="11"/>
        <v>0.048611111111111105</v>
      </c>
      <c r="V41" s="86">
        <f t="shared" si="12"/>
        <v>0.29861111111111094</v>
      </c>
      <c r="W41" s="86">
        <f t="shared" si="13"/>
        <v>0.38194444444444425</v>
      </c>
      <c r="X41" s="86">
        <f t="shared" si="14"/>
        <v>0.47569444444444425</v>
      </c>
      <c r="Y41" s="86">
        <f t="shared" si="15"/>
        <v>0.5486111111111109</v>
      </c>
      <c r="Z41" s="86">
        <f t="shared" si="16"/>
        <v>0.6423611111111109</v>
      </c>
      <c r="AA41" s="86">
        <f t="shared" si="17"/>
        <v>0.7361111111111109</v>
      </c>
      <c r="AC41" s="62"/>
      <c r="AD41" s="62"/>
      <c r="AE41" s="62"/>
      <c r="AF41" s="62"/>
      <c r="AG41" s="62"/>
    </row>
    <row r="42" spans="1:33" s="43" customFormat="1" ht="12">
      <c r="A42" s="81" t="s">
        <v>225</v>
      </c>
      <c r="B42" s="82"/>
      <c r="C42" s="83">
        <f t="shared" si="0"/>
        <v>31.200000000000003</v>
      </c>
      <c r="D42" s="84">
        <v>1.56</v>
      </c>
      <c r="E42" s="85">
        <f t="shared" si="5"/>
        <v>65.50999999999999</v>
      </c>
      <c r="F42" s="86">
        <v>0.0020833333333333333</v>
      </c>
      <c r="G42" s="87">
        <f t="shared" si="6"/>
        <v>0.056944444444444436</v>
      </c>
      <c r="H42" s="86">
        <f t="shared" si="7"/>
        <v>0.30694444444444424</v>
      </c>
      <c r="I42" s="86">
        <f t="shared" si="8"/>
        <v>0.39027777777777756</v>
      </c>
      <c r="J42" s="86">
        <f t="shared" si="9"/>
        <v>0.48402777777777756</v>
      </c>
      <c r="K42" s="86">
        <f t="shared" si="2"/>
        <v>0.5569444444444442</v>
      </c>
      <c r="L42" s="86">
        <f t="shared" si="3"/>
        <v>0.6506944444444442</v>
      </c>
      <c r="M42" s="86">
        <f t="shared" si="4"/>
        <v>0.7444444444444442</v>
      </c>
      <c r="N42" s="81"/>
      <c r="O42" s="81"/>
      <c r="P42" s="82" t="s">
        <v>31</v>
      </c>
      <c r="Q42" s="83">
        <f t="shared" si="1"/>
        <v>32</v>
      </c>
      <c r="R42" s="84">
        <v>1.6</v>
      </c>
      <c r="S42" s="85">
        <f t="shared" si="10"/>
        <v>40.73000000000001</v>
      </c>
      <c r="T42" s="86">
        <v>0.0020833333333333333</v>
      </c>
      <c r="U42" s="86">
        <f t="shared" si="11"/>
        <v>0.05069444444444444</v>
      </c>
      <c r="V42" s="86">
        <f t="shared" si="12"/>
        <v>0.30069444444444426</v>
      </c>
      <c r="W42" s="86">
        <f t="shared" si="13"/>
        <v>0.3840277777777776</v>
      </c>
      <c r="X42" s="86">
        <f t="shared" si="14"/>
        <v>0.4777777777777776</v>
      </c>
      <c r="Y42" s="86">
        <f t="shared" si="15"/>
        <v>0.5506944444444443</v>
      </c>
      <c r="Z42" s="86">
        <f t="shared" si="16"/>
        <v>0.6444444444444443</v>
      </c>
      <c r="AA42" s="86">
        <f t="shared" si="17"/>
        <v>0.7381944444444443</v>
      </c>
      <c r="AC42" s="62"/>
      <c r="AD42" s="62"/>
      <c r="AE42" s="62"/>
      <c r="AF42" s="62"/>
      <c r="AG42" s="62"/>
    </row>
    <row r="43" spans="1:33" s="43" customFormat="1" ht="12">
      <c r="A43" s="81" t="s">
        <v>226</v>
      </c>
      <c r="B43" s="82"/>
      <c r="C43" s="83">
        <f t="shared" si="0"/>
        <v>17.999999999999996</v>
      </c>
      <c r="D43" s="84">
        <v>0.3</v>
      </c>
      <c r="E43" s="85">
        <f t="shared" si="5"/>
        <v>65.80999999999999</v>
      </c>
      <c r="F43" s="86">
        <v>0.0006944444444444445</v>
      </c>
      <c r="G43" s="87">
        <f t="shared" si="6"/>
        <v>0.05763888888888888</v>
      </c>
      <c r="H43" s="86">
        <f t="shared" si="7"/>
        <v>0.3076388888888887</v>
      </c>
      <c r="I43" s="86">
        <f t="shared" si="8"/>
        <v>0.390972222222222</v>
      </c>
      <c r="J43" s="86">
        <f t="shared" si="9"/>
        <v>0.484722222222222</v>
      </c>
      <c r="K43" s="86">
        <f t="shared" si="2"/>
        <v>0.5576388888888887</v>
      </c>
      <c r="L43" s="86">
        <f t="shared" si="3"/>
        <v>0.6513888888888887</v>
      </c>
      <c r="M43" s="86">
        <f t="shared" si="4"/>
        <v>0.7451388888888887</v>
      </c>
      <c r="N43" s="81"/>
      <c r="O43" s="81"/>
      <c r="P43" s="82" t="s">
        <v>31</v>
      </c>
      <c r="Q43" s="83">
        <f t="shared" si="1"/>
        <v>35.99999999999999</v>
      </c>
      <c r="R43" s="84">
        <v>2.4</v>
      </c>
      <c r="S43" s="85">
        <f t="shared" si="10"/>
        <v>43.13000000000001</v>
      </c>
      <c r="T43" s="86">
        <v>0.002777777777777778</v>
      </c>
      <c r="U43" s="86">
        <f t="shared" si="11"/>
        <v>0.05347222222222221</v>
      </c>
      <c r="V43" s="86">
        <f t="shared" si="12"/>
        <v>0.30347222222222203</v>
      </c>
      <c r="W43" s="86">
        <f t="shared" si="13"/>
        <v>0.38680555555555535</v>
      </c>
      <c r="X43" s="86">
        <f t="shared" si="14"/>
        <v>0.48055555555555535</v>
      </c>
      <c r="Y43" s="86">
        <f t="shared" si="15"/>
        <v>0.553472222222222</v>
      </c>
      <c r="Z43" s="86">
        <f t="shared" si="16"/>
        <v>0.647222222222222</v>
      </c>
      <c r="AA43" s="86">
        <f t="shared" si="17"/>
        <v>0.740972222222222</v>
      </c>
      <c r="AC43" s="62"/>
      <c r="AD43" s="62"/>
      <c r="AE43" s="62"/>
      <c r="AF43" s="62"/>
      <c r="AG43" s="62"/>
    </row>
    <row r="44" spans="1:33" s="43" customFormat="1" ht="12">
      <c r="A44" s="81" t="s">
        <v>227</v>
      </c>
      <c r="B44" s="82"/>
      <c r="C44" s="83">
        <f t="shared" si="0"/>
        <v>37.5</v>
      </c>
      <c r="D44" s="84">
        <v>3.75</v>
      </c>
      <c r="E44" s="85">
        <f t="shared" si="5"/>
        <v>69.55999999999999</v>
      </c>
      <c r="F44" s="86">
        <v>0.004166666666666667</v>
      </c>
      <c r="G44" s="87">
        <f t="shared" si="6"/>
        <v>0.061805555555555544</v>
      </c>
      <c r="H44" s="86">
        <f t="shared" si="7"/>
        <v>0.31180555555555534</v>
      </c>
      <c r="I44" s="86">
        <f t="shared" si="8"/>
        <v>0.39513888888888865</v>
      </c>
      <c r="J44" s="86">
        <f t="shared" si="9"/>
        <v>0.48888888888888865</v>
      </c>
      <c r="K44" s="86">
        <f t="shared" si="2"/>
        <v>0.5618055555555553</v>
      </c>
      <c r="L44" s="86">
        <f t="shared" si="3"/>
        <v>0.6555555555555553</v>
      </c>
      <c r="M44" s="86">
        <f t="shared" si="4"/>
        <v>0.7493055555555553</v>
      </c>
      <c r="N44" s="81"/>
      <c r="O44" s="81"/>
      <c r="P44" s="82" t="s">
        <v>31</v>
      </c>
      <c r="Q44" s="83">
        <f t="shared" si="1"/>
        <v>20.999999999999996</v>
      </c>
      <c r="R44" s="84">
        <v>0.7</v>
      </c>
      <c r="S44" s="85">
        <f t="shared" si="10"/>
        <v>43.83000000000001</v>
      </c>
      <c r="T44" s="86">
        <v>0.001388888888888889</v>
      </c>
      <c r="U44" s="86">
        <f t="shared" si="11"/>
        <v>0.054861111111111104</v>
      </c>
      <c r="V44" s="86">
        <f t="shared" si="12"/>
        <v>0.3048611111111109</v>
      </c>
      <c r="W44" s="86">
        <f t="shared" si="13"/>
        <v>0.38819444444444423</v>
      </c>
      <c r="X44" s="86">
        <f t="shared" si="14"/>
        <v>0.48194444444444423</v>
      </c>
      <c r="Y44" s="86">
        <f t="shared" si="15"/>
        <v>0.5548611111111109</v>
      </c>
      <c r="Z44" s="86">
        <f t="shared" si="16"/>
        <v>0.6486111111111109</v>
      </c>
      <c r="AA44" s="86">
        <f t="shared" si="17"/>
        <v>0.7423611111111109</v>
      </c>
      <c r="AC44" s="62"/>
      <c r="AD44" s="62"/>
      <c r="AE44" s="62"/>
      <c r="AF44" s="62"/>
      <c r="AG44" s="62"/>
    </row>
    <row r="45" spans="1:33" s="43" customFormat="1" ht="12">
      <c r="A45" s="81"/>
      <c r="B45" s="82"/>
      <c r="C45" s="83">
        <f t="shared" si="0"/>
        <v>35.99999999999999</v>
      </c>
      <c r="D45" s="84">
        <v>0.6</v>
      </c>
      <c r="E45" s="85">
        <f t="shared" si="5"/>
        <v>70.15999999999998</v>
      </c>
      <c r="F45" s="86">
        <v>0.0006944444444444445</v>
      </c>
      <c r="G45" s="87">
        <f t="shared" si="6"/>
        <v>0.062499999999999986</v>
      </c>
      <c r="H45" s="86">
        <f t="shared" si="7"/>
        <v>0.3124999999999998</v>
      </c>
      <c r="I45" s="86">
        <f t="shared" si="8"/>
        <v>0.3958333333333331</v>
      </c>
      <c r="J45" s="86">
        <f t="shared" si="9"/>
        <v>0.4895833333333331</v>
      </c>
      <c r="K45" s="86">
        <f t="shared" si="2"/>
        <v>0.5624999999999998</v>
      </c>
      <c r="L45" s="86">
        <f t="shared" si="3"/>
        <v>0.6562499999999998</v>
      </c>
      <c r="M45" s="86">
        <f t="shared" si="4"/>
        <v>0.7499999999999998</v>
      </c>
      <c r="N45" s="81"/>
      <c r="O45" s="81"/>
      <c r="P45" s="82" t="s">
        <v>31</v>
      </c>
      <c r="Q45" s="83">
        <f t="shared" si="1"/>
        <v>31.5</v>
      </c>
      <c r="R45" s="84">
        <v>2.1</v>
      </c>
      <c r="S45" s="85">
        <f t="shared" si="10"/>
        <v>45.930000000000014</v>
      </c>
      <c r="T45" s="86">
        <v>0.002777777777777778</v>
      </c>
      <c r="U45" s="86">
        <f t="shared" si="11"/>
        <v>0.05763888888888888</v>
      </c>
      <c r="V45" s="86">
        <f t="shared" si="12"/>
        <v>0.3076388888888887</v>
      </c>
      <c r="W45" s="86">
        <f t="shared" si="13"/>
        <v>0.390972222222222</v>
      </c>
      <c r="X45" s="86">
        <f t="shared" si="14"/>
        <v>0.484722222222222</v>
      </c>
      <c r="Y45" s="86">
        <f t="shared" si="15"/>
        <v>0.5576388888888887</v>
      </c>
      <c r="Z45" s="86">
        <f t="shared" si="16"/>
        <v>0.6513888888888887</v>
      </c>
      <c r="AA45" s="86">
        <f t="shared" si="17"/>
        <v>0.7451388888888887</v>
      </c>
      <c r="AC45" s="62"/>
      <c r="AD45" s="62"/>
      <c r="AE45" s="62"/>
      <c r="AF45" s="62"/>
      <c r="AG45" s="62"/>
    </row>
    <row r="46" spans="1:33" s="43" customFormat="1" ht="12">
      <c r="A46" s="81"/>
      <c r="B46" s="82"/>
      <c r="C46" s="83">
        <f t="shared" si="0"/>
        <v>41.99999999999999</v>
      </c>
      <c r="D46" s="84">
        <v>0.7</v>
      </c>
      <c r="E46" s="85">
        <f t="shared" si="5"/>
        <v>70.85999999999999</v>
      </c>
      <c r="F46" s="86">
        <v>0.0006944444444444445</v>
      </c>
      <c r="G46" s="87">
        <f>G45+F46</f>
        <v>0.06319444444444443</v>
      </c>
      <c r="H46" s="86">
        <f>H45+F46</f>
        <v>0.3131944444444442</v>
      </c>
      <c r="I46" s="86">
        <f>I45+F46</f>
        <v>0.39652777777777753</v>
      </c>
      <c r="J46" s="86">
        <f t="shared" si="9"/>
        <v>0.49027777777777753</v>
      </c>
      <c r="K46" s="86">
        <f t="shared" si="2"/>
        <v>0.5631944444444442</v>
      </c>
      <c r="L46" s="86">
        <f t="shared" si="3"/>
        <v>0.6569444444444442</v>
      </c>
      <c r="M46" s="86">
        <f t="shared" si="4"/>
        <v>0.7506944444444442</v>
      </c>
      <c r="N46" s="81"/>
      <c r="O46" s="100" t="s">
        <v>200</v>
      </c>
      <c r="P46" s="82" t="s">
        <v>32</v>
      </c>
      <c r="Q46" s="83">
        <f t="shared" si="1"/>
        <v>39</v>
      </c>
      <c r="R46" s="84">
        <v>1.3</v>
      </c>
      <c r="S46" s="85">
        <f>R46+S45</f>
        <v>47.23000000000001</v>
      </c>
      <c r="T46" s="86">
        <v>0.001388888888888889</v>
      </c>
      <c r="U46" s="86">
        <f>U45+T46</f>
        <v>0.05902777777777777</v>
      </c>
      <c r="V46" s="86">
        <f>V45+T46</f>
        <v>0.30902777777777757</v>
      </c>
      <c r="W46" s="86">
        <f>W45+T46</f>
        <v>0.3923611111111109</v>
      </c>
      <c r="X46" s="86">
        <f>X45+T46</f>
        <v>0.4861111111111109</v>
      </c>
      <c r="Y46" s="86">
        <f>Y45+T46</f>
        <v>0.5590277777777776</v>
      </c>
      <c r="Z46" s="86">
        <f>Z45+T46</f>
        <v>0.6527777777777776</v>
      </c>
      <c r="AA46" s="86">
        <f>AA45+T46</f>
        <v>0.7465277777777776</v>
      </c>
      <c r="AC46" s="62"/>
      <c r="AD46" s="62"/>
      <c r="AE46" s="62"/>
      <c r="AF46" s="62"/>
      <c r="AG46" s="62"/>
    </row>
    <row r="47" spans="1:33" s="43" customFormat="1" ht="12">
      <c r="A47" s="81"/>
      <c r="B47" s="82"/>
      <c r="C47" s="83">
        <f t="shared" si="0"/>
        <v>27</v>
      </c>
      <c r="D47" s="84">
        <v>0.9</v>
      </c>
      <c r="E47" s="85">
        <f t="shared" si="5"/>
        <v>71.75999999999999</v>
      </c>
      <c r="F47" s="86">
        <v>0.001388888888888889</v>
      </c>
      <c r="G47" s="87">
        <f t="shared" si="6"/>
        <v>0.06458333333333331</v>
      </c>
      <c r="H47" s="86">
        <f t="shared" si="7"/>
        <v>0.3145833333333331</v>
      </c>
      <c r="I47" s="86">
        <f t="shared" si="8"/>
        <v>0.3979166666666664</v>
      </c>
      <c r="J47" s="86">
        <f t="shared" si="9"/>
        <v>0.4916666666666664</v>
      </c>
      <c r="K47" s="86">
        <f t="shared" si="2"/>
        <v>0.5645833333333331</v>
      </c>
      <c r="L47" s="86">
        <f t="shared" si="3"/>
        <v>0.6583333333333331</v>
      </c>
      <c r="M47" s="86">
        <f t="shared" si="4"/>
        <v>0.7520833333333331</v>
      </c>
      <c r="N47" s="81"/>
      <c r="O47" s="100" t="s">
        <v>204</v>
      </c>
      <c r="P47" s="82" t="s">
        <v>31</v>
      </c>
      <c r="Q47" s="83">
        <f t="shared" si="1"/>
        <v>30</v>
      </c>
      <c r="R47" s="84">
        <v>1.5</v>
      </c>
      <c r="S47" s="85">
        <f t="shared" si="10"/>
        <v>48.73000000000001</v>
      </c>
      <c r="T47" s="86">
        <v>0.0020833333333333333</v>
      </c>
      <c r="U47" s="86">
        <f t="shared" si="11"/>
        <v>0.0611111111111111</v>
      </c>
      <c r="V47" s="86">
        <f t="shared" si="12"/>
        <v>0.3111111111111109</v>
      </c>
      <c r="W47" s="86">
        <f t="shared" si="13"/>
        <v>0.3944444444444442</v>
      </c>
      <c r="X47" s="86">
        <f t="shared" si="14"/>
        <v>0.4881944444444442</v>
      </c>
      <c r="Y47" s="86">
        <f t="shared" si="15"/>
        <v>0.5611111111111109</v>
      </c>
      <c r="Z47" s="86">
        <f t="shared" si="16"/>
        <v>0.6548611111111109</v>
      </c>
      <c r="AA47" s="86">
        <f t="shared" si="17"/>
        <v>0.7486111111111109</v>
      </c>
      <c r="AC47" s="62"/>
      <c r="AD47" s="62"/>
      <c r="AE47" s="62"/>
      <c r="AF47" s="62"/>
      <c r="AG47" s="62"/>
    </row>
    <row r="48" spans="1:33" s="43" customFormat="1" ht="12">
      <c r="A48" s="81"/>
      <c r="B48" s="82"/>
      <c r="C48" s="83">
        <f t="shared" si="0"/>
        <v>35.99999999999999</v>
      </c>
      <c r="D48" s="84">
        <v>0.6</v>
      </c>
      <c r="E48" s="85">
        <f t="shared" si="5"/>
        <v>72.35999999999999</v>
      </c>
      <c r="F48" s="86">
        <v>0.0006944444444444445</v>
      </c>
      <c r="G48" s="87">
        <f t="shared" si="6"/>
        <v>0.06527777777777775</v>
      </c>
      <c r="H48" s="86">
        <f t="shared" si="7"/>
        <v>0.31527777777777755</v>
      </c>
      <c r="I48" s="86">
        <f t="shared" si="8"/>
        <v>0.39861111111111086</v>
      </c>
      <c r="J48" s="86">
        <f t="shared" si="9"/>
        <v>0.49236111111111086</v>
      </c>
      <c r="K48" s="86">
        <f t="shared" si="2"/>
        <v>0.5652777777777775</v>
      </c>
      <c r="L48" s="86">
        <f t="shared" si="3"/>
        <v>0.6590277777777775</v>
      </c>
      <c r="M48" s="86">
        <f t="shared" si="4"/>
        <v>0.7527777777777775</v>
      </c>
      <c r="N48" s="81"/>
      <c r="O48" s="81" t="s">
        <v>195</v>
      </c>
      <c r="P48" s="82" t="s">
        <v>31</v>
      </c>
      <c r="Q48" s="83">
        <f t="shared" si="1"/>
        <v>27</v>
      </c>
      <c r="R48" s="84">
        <v>0.9</v>
      </c>
      <c r="S48" s="85">
        <f t="shared" si="10"/>
        <v>49.63000000000001</v>
      </c>
      <c r="T48" s="86">
        <v>0.001388888888888889</v>
      </c>
      <c r="U48" s="86">
        <f t="shared" si="11"/>
        <v>0.06249999999999999</v>
      </c>
      <c r="V48" s="86">
        <f t="shared" si="12"/>
        <v>0.3124999999999998</v>
      </c>
      <c r="W48" s="86">
        <f t="shared" si="13"/>
        <v>0.3958333333333331</v>
      </c>
      <c r="X48" s="86">
        <f t="shared" si="14"/>
        <v>0.4895833333333331</v>
      </c>
      <c r="Y48" s="86">
        <f t="shared" si="15"/>
        <v>0.5624999999999998</v>
      </c>
      <c r="Z48" s="86">
        <f t="shared" si="16"/>
        <v>0.6562499999999998</v>
      </c>
      <c r="AA48" s="86">
        <f t="shared" si="17"/>
        <v>0.7499999999999998</v>
      </c>
      <c r="AC48" s="62"/>
      <c r="AD48" s="62"/>
      <c r="AE48" s="62"/>
      <c r="AF48" s="62"/>
      <c r="AG48" s="62"/>
    </row>
    <row r="49" spans="1:33" s="43" customFormat="1" ht="12">
      <c r="A49" s="81"/>
      <c r="B49" s="82"/>
      <c r="C49" s="83">
        <f t="shared" si="0"/>
        <v>35.99999999999999</v>
      </c>
      <c r="D49" s="84">
        <v>0.6</v>
      </c>
      <c r="E49" s="85">
        <f t="shared" si="5"/>
        <v>72.95999999999998</v>
      </c>
      <c r="F49" s="86">
        <v>0.0006944444444444445</v>
      </c>
      <c r="G49" s="87">
        <f t="shared" si="6"/>
        <v>0.0659722222222222</v>
      </c>
      <c r="H49" s="86">
        <f t="shared" si="7"/>
        <v>0.315972222222222</v>
      </c>
      <c r="I49" s="86">
        <f t="shared" si="8"/>
        <v>0.3993055555555553</v>
      </c>
      <c r="J49" s="86">
        <f t="shared" si="9"/>
        <v>0.4930555555555553</v>
      </c>
      <c r="K49" s="86">
        <f t="shared" si="2"/>
        <v>0.565972222222222</v>
      </c>
      <c r="L49" s="86">
        <f t="shared" si="3"/>
        <v>0.659722222222222</v>
      </c>
      <c r="M49" s="86">
        <f t="shared" si="4"/>
        <v>0.753472222222222</v>
      </c>
      <c r="N49" s="81"/>
      <c r="O49" s="81" t="s">
        <v>194</v>
      </c>
      <c r="P49" s="82" t="s">
        <v>31</v>
      </c>
      <c r="Q49" s="83">
        <f t="shared" si="1"/>
        <v>30</v>
      </c>
      <c r="R49" s="84">
        <v>1</v>
      </c>
      <c r="S49" s="85">
        <f t="shared" si="10"/>
        <v>50.63000000000001</v>
      </c>
      <c r="T49" s="86">
        <v>0.001388888888888889</v>
      </c>
      <c r="U49" s="86">
        <f t="shared" si="11"/>
        <v>0.06388888888888888</v>
      </c>
      <c r="V49" s="86">
        <f t="shared" si="12"/>
        <v>0.31388888888888866</v>
      </c>
      <c r="W49" s="86">
        <f t="shared" si="13"/>
        <v>0.397222222222222</v>
      </c>
      <c r="X49" s="86">
        <f t="shared" si="14"/>
        <v>0.490972222222222</v>
      </c>
      <c r="Y49" s="86">
        <f t="shared" si="15"/>
        <v>0.5638888888888887</v>
      </c>
      <c r="Z49" s="86">
        <f t="shared" si="16"/>
        <v>0.6576388888888887</v>
      </c>
      <c r="AA49" s="86">
        <f t="shared" si="17"/>
        <v>0.7513888888888887</v>
      </c>
      <c r="AC49" s="62"/>
      <c r="AD49" s="62"/>
      <c r="AE49" s="62"/>
      <c r="AF49" s="62"/>
      <c r="AG49" s="62"/>
    </row>
    <row r="50" spans="1:33" s="43" customFormat="1" ht="12">
      <c r="A50" s="81"/>
      <c r="B50" s="82"/>
      <c r="C50" s="83">
        <f t="shared" si="0"/>
        <v>34</v>
      </c>
      <c r="D50" s="84">
        <v>1.7</v>
      </c>
      <c r="E50" s="85">
        <f t="shared" si="5"/>
        <v>74.65999999999998</v>
      </c>
      <c r="F50" s="86">
        <v>0.0020833333333333333</v>
      </c>
      <c r="G50" s="87">
        <f t="shared" si="6"/>
        <v>0.06805555555555554</v>
      </c>
      <c r="H50" s="86">
        <f t="shared" si="7"/>
        <v>0.3180555555555553</v>
      </c>
      <c r="I50" s="86">
        <f t="shared" si="8"/>
        <v>0.40138888888888863</v>
      </c>
      <c r="J50" s="86">
        <f t="shared" si="9"/>
        <v>0.49513888888888863</v>
      </c>
      <c r="K50" s="86">
        <f t="shared" si="2"/>
        <v>0.5680555555555553</v>
      </c>
      <c r="L50" s="86">
        <f t="shared" si="3"/>
        <v>0.6618055555555553</v>
      </c>
      <c r="M50" s="86">
        <f t="shared" si="4"/>
        <v>0.7555555555555553</v>
      </c>
      <c r="N50" s="81"/>
      <c r="O50" s="81" t="s">
        <v>199</v>
      </c>
      <c r="P50" s="82" t="s">
        <v>31</v>
      </c>
      <c r="Q50" s="83">
        <f t="shared" si="1"/>
        <v>30</v>
      </c>
      <c r="R50" s="84">
        <v>1.5</v>
      </c>
      <c r="S50" s="85">
        <f t="shared" si="10"/>
        <v>52.13000000000001</v>
      </c>
      <c r="T50" s="86">
        <v>0.0020833333333333333</v>
      </c>
      <c r="U50" s="86">
        <f t="shared" si="11"/>
        <v>0.06597222222222222</v>
      </c>
      <c r="V50" s="86">
        <f t="shared" si="12"/>
        <v>0.315972222222222</v>
      </c>
      <c r="W50" s="86">
        <f t="shared" si="13"/>
        <v>0.3993055555555553</v>
      </c>
      <c r="X50" s="86">
        <f t="shared" si="14"/>
        <v>0.4930555555555553</v>
      </c>
      <c r="Y50" s="86">
        <f t="shared" si="15"/>
        <v>0.565972222222222</v>
      </c>
      <c r="Z50" s="86">
        <f t="shared" si="16"/>
        <v>0.659722222222222</v>
      </c>
      <c r="AA50" s="86">
        <f t="shared" si="17"/>
        <v>0.753472222222222</v>
      </c>
      <c r="AC50" s="62"/>
      <c r="AD50" s="62"/>
      <c r="AE50" s="62"/>
      <c r="AF50" s="62"/>
      <c r="AG50" s="62"/>
    </row>
    <row r="51" spans="1:33" s="43" customFormat="1" ht="12">
      <c r="A51" s="81"/>
      <c r="B51" s="82"/>
      <c r="C51" s="83">
        <f t="shared" si="0"/>
        <v>41.99999999999999</v>
      </c>
      <c r="D51" s="84">
        <v>0.7</v>
      </c>
      <c r="E51" s="85">
        <f t="shared" si="5"/>
        <v>75.35999999999999</v>
      </c>
      <c r="F51" s="86">
        <v>0.0006944444444444445</v>
      </c>
      <c r="G51" s="87">
        <f t="shared" si="6"/>
        <v>0.06874999999999998</v>
      </c>
      <c r="H51" s="86">
        <f t="shared" si="7"/>
        <v>0.31874999999999976</v>
      </c>
      <c r="I51" s="86">
        <f t="shared" si="8"/>
        <v>0.40208333333333307</v>
      </c>
      <c r="J51" s="86">
        <f t="shared" si="9"/>
        <v>0.49583333333333307</v>
      </c>
      <c r="K51" s="86">
        <f t="shared" si="2"/>
        <v>0.5687499999999998</v>
      </c>
      <c r="L51" s="86">
        <f t="shared" si="3"/>
        <v>0.6624999999999998</v>
      </c>
      <c r="M51" s="86">
        <f t="shared" si="4"/>
        <v>0.7562499999999998</v>
      </c>
      <c r="N51" s="81"/>
      <c r="O51" s="81" t="s">
        <v>198</v>
      </c>
      <c r="P51" s="82" t="s">
        <v>31</v>
      </c>
      <c r="Q51" s="83">
        <f t="shared" si="1"/>
        <v>30</v>
      </c>
      <c r="R51" s="84">
        <v>1.5</v>
      </c>
      <c r="S51" s="85">
        <f t="shared" si="10"/>
        <v>53.63000000000001</v>
      </c>
      <c r="T51" s="86">
        <v>0.0020833333333333333</v>
      </c>
      <c r="U51" s="86">
        <f t="shared" si="11"/>
        <v>0.06805555555555556</v>
      </c>
      <c r="V51" s="86">
        <f t="shared" si="12"/>
        <v>0.3180555555555553</v>
      </c>
      <c r="W51" s="86">
        <f t="shared" si="13"/>
        <v>0.40138888888888863</v>
      </c>
      <c r="X51" s="86">
        <f t="shared" si="14"/>
        <v>0.49513888888888863</v>
      </c>
      <c r="Y51" s="86">
        <f t="shared" si="15"/>
        <v>0.5680555555555553</v>
      </c>
      <c r="Z51" s="86">
        <f t="shared" si="16"/>
        <v>0.6618055555555553</v>
      </c>
      <c r="AA51" s="86">
        <f t="shared" si="17"/>
        <v>0.7555555555555553</v>
      </c>
      <c r="AC51" s="62"/>
      <c r="AD51" s="62"/>
      <c r="AE51" s="62"/>
      <c r="AF51" s="62"/>
      <c r="AG51" s="62"/>
    </row>
    <row r="52" spans="1:33" s="43" customFormat="1" ht="12">
      <c r="A52" s="81"/>
      <c r="B52" s="82"/>
      <c r="C52" s="83">
        <f t="shared" si="0"/>
        <v>20.999999999999996</v>
      </c>
      <c r="D52" s="84">
        <v>0.7</v>
      </c>
      <c r="E52" s="85">
        <f t="shared" si="5"/>
        <v>76.05999999999999</v>
      </c>
      <c r="F52" s="86">
        <v>0.001388888888888889</v>
      </c>
      <c r="G52" s="87">
        <f t="shared" si="6"/>
        <v>0.07013888888888886</v>
      </c>
      <c r="H52" s="86">
        <f t="shared" si="7"/>
        <v>0.32013888888888864</v>
      </c>
      <c r="I52" s="86">
        <f t="shared" si="8"/>
        <v>0.40347222222222195</v>
      </c>
      <c r="J52" s="86">
        <f t="shared" si="9"/>
        <v>0.49722222222222195</v>
      </c>
      <c r="K52" s="86">
        <f t="shared" si="2"/>
        <v>0.5701388888888886</v>
      </c>
      <c r="L52" s="86">
        <f t="shared" si="3"/>
        <v>0.6638888888888886</v>
      </c>
      <c r="M52" s="86">
        <f t="shared" si="4"/>
        <v>0.7576388888888886</v>
      </c>
      <c r="N52" s="81"/>
      <c r="O52" s="89" t="s">
        <v>193</v>
      </c>
      <c r="P52" s="82" t="s">
        <v>81</v>
      </c>
      <c r="Q52" s="83">
        <f t="shared" si="1"/>
        <v>35.99999999999999</v>
      </c>
      <c r="R52" s="84">
        <v>0.6</v>
      </c>
      <c r="S52" s="85">
        <f t="shared" si="10"/>
        <v>54.23000000000001</v>
      </c>
      <c r="T52" s="86">
        <v>0.0006944444444444445</v>
      </c>
      <c r="U52" s="86">
        <f t="shared" si="11"/>
        <v>0.06875</v>
      </c>
      <c r="V52" s="86">
        <f t="shared" si="12"/>
        <v>0.31874999999999976</v>
      </c>
      <c r="W52" s="86">
        <f t="shared" si="13"/>
        <v>0.40208333333333307</v>
      </c>
      <c r="X52" s="86">
        <f t="shared" si="14"/>
        <v>0.49583333333333307</v>
      </c>
      <c r="Y52" s="86">
        <f t="shared" si="15"/>
        <v>0.5687499999999998</v>
      </c>
      <c r="Z52" s="86">
        <f t="shared" si="16"/>
        <v>0.6624999999999998</v>
      </c>
      <c r="AA52" s="86">
        <f t="shared" si="17"/>
        <v>0.7562499999999998</v>
      </c>
      <c r="AC52" s="62"/>
      <c r="AD52" s="62"/>
      <c r="AE52" s="62"/>
      <c r="AF52" s="62"/>
      <c r="AG52" s="62"/>
    </row>
    <row r="53" spans="1:33" s="43" customFormat="1" ht="12">
      <c r="A53" s="81"/>
      <c r="B53" s="82"/>
      <c r="C53" s="83">
        <f t="shared" si="0"/>
        <v>33</v>
      </c>
      <c r="D53" s="84">
        <v>1.1</v>
      </c>
      <c r="E53" s="85">
        <f t="shared" si="5"/>
        <v>77.15999999999998</v>
      </c>
      <c r="F53" s="86">
        <v>0.001388888888888889</v>
      </c>
      <c r="G53" s="87">
        <f t="shared" si="6"/>
        <v>0.07152777777777775</v>
      </c>
      <c r="H53" s="86">
        <f t="shared" si="7"/>
        <v>0.3215277777777775</v>
      </c>
      <c r="I53" s="86">
        <f t="shared" si="8"/>
        <v>0.40486111111111084</v>
      </c>
      <c r="J53" s="86">
        <f t="shared" si="9"/>
        <v>0.49861111111111084</v>
      </c>
      <c r="K53" s="86">
        <f t="shared" si="2"/>
        <v>0.5715277777777775</v>
      </c>
      <c r="L53" s="86">
        <f t="shared" si="3"/>
        <v>0.6652777777777775</v>
      </c>
      <c r="M53" s="86">
        <f t="shared" si="4"/>
        <v>0.7590277777777775</v>
      </c>
      <c r="N53" s="81"/>
      <c r="O53" s="81" t="s">
        <v>191</v>
      </c>
      <c r="P53" s="82" t="s">
        <v>192</v>
      </c>
      <c r="Q53" s="83">
        <f t="shared" si="1"/>
        <v>17.999999999999996</v>
      </c>
      <c r="R53" s="84">
        <v>0.3</v>
      </c>
      <c r="S53" s="85">
        <f t="shared" si="10"/>
        <v>54.53000000000001</v>
      </c>
      <c r="T53" s="86">
        <v>0.0006944444444444445</v>
      </c>
      <c r="U53" s="86">
        <f t="shared" si="11"/>
        <v>0.06944444444444445</v>
      </c>
      <c r="V53" s="86">
        <f t="shared" si="12"/>
        <v>0.3194444444444442</v>
      </c>
      <c r="W53" s="86">
        <f t="shared" si="13"/>
        <v>0.4027777777777775</v>
      </c>
      <c r="X53" s="86">
        <f t="shared" si="14"/>
        <v>0.4965277777777775</v>
      </c>
      <c r="Y53" s="86">
        <f t="shared" si="15"/>
        <v>0.5694444444444442</v>
      </c>
      <c r="Z53" s="86">
        <f t="shared" si="16"/>
        <v>0.6631944444444442</v>
      </c>
      <c r="AA53" s="86">
        <f t="shared" si="17"/>
        <v>0.7569444444444442</v>
      </c>
      <c r="AC53" s="62"/>
      <c r="AD53" s="62"/>
      <c r="AE53" s="62"/>
      <c r="AF53" s="62"/>
      <c r="AG53" s="62"/>
    </row>
    <row r="54" spans="1:33" s="43" customFormat="1" ht="12">
      <c r="A54" s="90"/>
      <c r="B54" s="91"/>
      <c r="C54" s="92"/>
      <c r="D54" s="93"/>
      <c r="E54" s="94"/>
      <c r="F54" s="95"/>
      <c r="G54" s="95"/>
      <c r="H54" s="95"/>
      <c r="I54" s="95"/>
      <c r="J54" s="95"/>
      <c r="K54" s="95"/>
      <c r="L54" s="95"/>
      <c r="M54" s="95"/>
      <c r="N54" s="90"/>
      <c r="O54" s="90"/>
      <c r="P54" s="91"/>
      <c r="Q54" s="92"/>
      <c r="R54" s="93"/>
      <c r="S54" s="94"/>
      <c r="T54" s="95"/>
      <c r="U54" s="95"/>
      <c r="V54" s="95"/>
      <c r="W54" s="95"/>
      <c r="X54" s="95"/>
      <c r="Y54" s="95"/>
      <c r="Z54" s="95"/>
      <c r="AA54" s="95"/>
      <c r="AC54" s="62"/>
      <c r="AD54" s="62"/>
      <c r="AE54" s="62"/>
      <c r="AF54" s="62"/>
      <c r="AG54" s="62"/>
    </row>
    <row r="55" spans="1:27" ht="12">
      <c r="A55" s="43" t="s">
        <v>34</v>
      </c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</row>
    <row r="57" ht="12">
      <c r="A57" s="43" t="s">
        <v>0</v>
      </c>
    </row>
    <row r="58" spans="1:33" s="43" customFormat="1" ht="12">
      <c r="A58" s="43" t="s">
        <v>90</v>
      </c>
      <c r="B58" s="67"/>
      <c r="C58" s="67"/>
      <c r="AC58" s="62"/>
      <c r="AD58" s="62"/>
      <c r="AE58" s="62"/>
      <c r="AF58" s="62"/>
      <c r="AG58" s="62"/>
    </row>
    <row r="59" spans="1:33" s="43" customFormat="1" ht="12">
      <c r="A59" s="96" t="s">
        <v>201</v>
      </c>
      <c r="B59" s="67"/>
      <c r="C59" s="67"/>
      <c r="AC59" s="62"/>
      <c r="AD59" s="62"/>
      <c r="AE59" s="62"/>
      <c r="AF59" s="62"/>
      <c r="AG59" s="62"/>
    </row>
    <row r="60" spans="1:33" s="43" customFormat="1" ht="12">
      <c r="A60" s="43" t="s">
        <v>6</v>
      </c>
      <c r="B60" s="67"/>
      <c r="C60" s="67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C60" s="62"/>
      <c r="AD60" s="62"/>
      <c r="AE60" s="62"/>
      <c r="AF60" s="62"/>
      <c r="AG60" s="62"/>
    </row>
    <row r="61" spans="1:33" s="43" customFormat="1" ht="12">
      <c r="A61" s="43" t="s">
        <v>36</v>
      </c>
      <c r="B61" s="67"/>
      <c r="C61" s="67"/>
      <c r="N61" s="90"/>
      <c r="O61" s="90"/>
      <c r="P61" s="91"/>
      <c r="Q61" s="97"/>
      <c r="R61" s="93"/>
      <c r="S61" s="94"/>
      <c r="T61" s="95"/>
      <c r="U61" s="95"/>
      <c r="V61" s="95"/>
      <c r="W61" s="95"/>
      <c r="X61" s="95"/>
      <c r="Y61" s="95"/>
      <c r="Z61" s="95"/>
      <c r="AA61" s="95"/>
      <c r="AC61" s="62"/>
      <c r="AD61" s="62"/>
      <c r="AE61" s="62"/>
      <c r="AF61" s="62"/>
      <c r="AG61" s="62"/>
    </row>
    <row r="62" spans="2:33" s="43" customFormat="1" ht="12">
      <c r="B62" s="67"/>
      <c r="C62" s="67"/>
      <c r="E62" s="98"/>
      <c r="F62" s="98"/>
      <c r="N62" s="90"/>
      <c r="O62" s="90"/>
      <c r="P62" s="91"/>
      <c r="Q62" s="92"/>
      <c r="R62" s="93"/>
      <c r="S62" s="94"/>
      <c r="T62" s="95"/>
      <c r="U62" s="95"/>
      <c r="V62" s="95"/>
      <c r="W62" s="95"/>
      <c r="X62" s="95"/>
      <c r="Y62" s="95"/>
      <c r="Z62" s="95"/>
      <c r="AA62" s="95"/>
      <c r="AC62" s="62"/>
      <c r="AD62" s="62"/>
      <c r="AE62" s="62"/>
      <c r="AF62" s="62"/>
      <c r="AG62" s="62"/>
    </row>
    <row r="63" spans="1:33" s="43" customFormat="1" ht="12">
      <c r="A63" s="43" t="s">
        <v>202</v>
      </c>
      <c r="B63" s="67"/>
      <c r="C63" s="67"/>
      <c r="E63" s="98"/>
      <c r="F63" s="98"/>
      <c r="N63" s="90"/>
      <c r="O63" s="90"/>
      <c r="P63" s="91"/>
      <c r="Q63" s="92"/>
      <c r="R63" s="93"/>
      <c r="S63" s="94"/>
      <c r="T63" s="95"/>
      <c r="U63" s="95"/>
      <c r="V63" s="95"/>
      <c r="W63" s="95"/>
      <c r="X63" s="95"/>
      <c r="Y63" s="95"/>
      <c r="Z63" s="95"/>
      <c r="AA63" s="95"/>
      <c r="AC63" s="62"/>
      <c r="AD63" s="62"/>
      <c r="AE63" s="62"/>
      <c r="AF63" s="62"/>
      <c r="AG63" s="62"/>
    </row>
    <row r="64" spans="1:27" ht="12">
      <c r="A64" s="43" t="s">
        <v>189</v>
      </c>
      <c r="N64" s="90"/>
      <c r="O64" s="90"/>
      <c r="P64" s="91"/>
      <c r="Q64" s="92"/>
      <c r="R64" s="93"/>
      <c r="S64" s="94"/>
      <c r="T64" s="95"/>
      <c r="U64" s="95"/>
      <c r="V64" s="95"/>
      <c r="W64" s="95"/>
      <c r="X64" s="95"/>
      <c r="Y64" s="95"/>
      <c r="Z64" s="95"/>
      <c r="AA64" s="95"/>
    </row>
    <row r="65" spans="14:27" ht="12">
      <c r="N65" s="90"/>
      <c r="O65" s="90"/>
      <c r="P65" s="91"/>
      <c r="Q65" s="92"/>
      <c r="R65" s="93"/>
      <c r="S65" s="94"/>
      <c r="T65" s="95"/>
      <c r="U65" s="95"/>
      <c r="V65" s="95"/>
      <c r="W65" s="95"/>
      <c r="X65" s="95"/>
      <c r="Y65" s="95"/>
      <c r="Z65" s="95"/>
      <c r="AA65" s="95"/>
    </row>
  </sheetData>
  <sheetProtection/>
  <mergeCells count="13">
    <mergeCell ref="D4:E4"/>
    <mergeCell ref="B7:B9"/>
    <mergeCell ref="C7:C9"/>
    <mergeCell ref="D7:D9"/>
    <mergeCell ref="E7:E9"/>
    <mergeCell ref="F7:F9"/>
    <mergeCell ref="U7:U9"/>
    <mergeCell ref="G7:G9"/>
    <mergeCell ref="P7:P9"/>
    <mergeCell ref="Q7:Q9"/>
    <mergeCell ref="R7:R9"/>
    <mergeCell ref="S7:S9"/>
    <mergeCell ref="T7:T9"/>
  </mergeCells>
  <printOptions/>
  <pageMargins left="0" right="0" top="0" bottom="0" header="0" footer="0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8"/>
  <sheetViews>
    <sheetView zoomScalePageLayoutView="0" workbookViewId="0" topLeftCell="A40">
      <selection activeCell="I14" sqref="I14"/>
    </sheetView>
  </sheetViews>
  <sheetFormatPr defaultColWidth="9.140625" defaultRowHeight="12.75"/>
  <cols>
    <col min="1" max="1" width="34.28125" style="43" customWidth="1"/>
    <col min="2" max="3" width="5.7109375" style="67" customWidth="1"/>
    <col min="4" max="10" width="5.7109375" style="43" customWidth="1"/>
    <col min="11" max="13" width="6.7109375" style="43" customWidth="1"/>
    <col min="14" max="14" width="1.1484375" style="43" customWidth="1"/>
    <col min="15" max="15" width="34.7109375" style="43" customWidth="1"/>
    <col min="16" max="21" width="5.7109375" style="43" customWidth="1"/>
    <col min="22" max="27" width="6.7109375" style="43" customWidth="1"/>
    <col min="28" max="28" width="9.140625" style="43" customWidth="1"/>
    <col min="29" max="16384" width="9.140625" style="62" customWidth="1"/>
  </cols>
  <sheetData>
    <row r="1" spans="1:13" s="43" customFormat="1" ht="11.25">
      <c r="A1" s="42" t="s">
        <v>14</v>
      </c>
      <c r="B1" s="61"/>
      <c r="C1" s="61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s="43" customFormat="1" ht="11.25">
      <c r="A2" s="42" t="s">
        <v>89</v>
      </c>
      <c r="B2" s="61"/>
      <c r="C2" s="61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12">
      <c r="A3" s="42" t="s">
        <v>15</v>
      </c>
      <c r="B3" s="42" t="s">
        <v>17</v>
      </c>
      <c r="C3" s="61"/>
      <c r="D3" s="42" t="s">
        <v>177</v>
      </c>
      <c r="E3" s="42"/>
      <c r="F3" s="42"/>
      <c r="G3" s="42"/>
      <c r="H3" s="42"/>
      <c r="I3" s="42"/>
      <c r="J3" s="42"/>
      <c r="K3" s="42"/>
      <c r="L3" s="42"/>
      <c r="M3" s="42"/>
    </row>
    <row r="4" spans="1:13" ht="12">
      <c r="A4" s="42" t="s">
        <v>16</v>
      </c>
      <c r="B4" s="42" t="s">
        <v>18</v>
      </c>
      <c r="C4" s="61"/>
      <c r="D4" s="187">
        <v>926200</v>
      </c>
      <c r="E4" s="187"/>
      <c r="F4" s="42"/>
      <c r="G4" s="42"/>
      <c r="H4" s="42"/>
      <c r="I4" s="42"/>
      <c r="J4" s="42"/>
      <c r="K4" s="42"/>
      <c r="L4" s="42"/>
      <c r="M4" s="42"/>
    </row>
    <row r="5" spans="1:28" s="64" customFormat="1" ht="10.5">
      <c r="A5" s="44"/>
      <c r="B5" s="63"/>
      <c r="C5" s="63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</row>
    <row r="6" spans="1:28" s="64" customFormat="1" ht="10.5">
      <c r="A6" s="44"/>
      <c r="B6" s="63"/>
      <c r="C6" s="63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</row>
    <row r="7" spans="1:28" s="64" customFormat="1" ht="12.75" customHeight="1">
      <c r="A7" s="41" t="s">
        <v>19</v>
      </c>
      <c r="B7" s="188" t="s">
        <v>33</v>
      </c>
      <c r="C7" s="188" t="s">
        <v>29</v>
      </c>
      <c r="D7" s="188" t="s">
        <v>20</v>
      </c>
      <c r="E7" s="188" t="s">
        <v>21</v>
      </c>
      <c r="F7" s="188" t="s">
        <v>22</v>
      </c>
      <c r="G7" s="188" t="s">
        <v>23</v>
      </c>
      <c r="H7" s="45" t="s">
        <v>1</v>
      </c>
      <c r="I7" s="45" t="s">
        <v>185</v>
      </c>
      <c r="J7" s="45" t="s">
        <v>185</v>
      </c>
      <c r="K7" s="50" t="s">
        <v>170</v>
      </c>
      <c r="L7" s="50" t="s">
        <v>1</v>
      </c>
      <c r="M7" s="50" t="s">
        <v>1</v>
      </c>
      <c r="N7" s="44"/>
      <c r="O7" s="41" t="s">
        <v>19</v>
      </c>
      <c r="P7" s="188" t="s">
        <v>33</v>
      </c>
      <c r="Q7" s="188" t="s">
        <v>29</v>
      </c>
      <c r="R7" s="188" t="s">
        <v>20</v>
      </c>
      <c r="S7" s="188" t="s">
        <v>21</v>
      </c>
      <c r="T7" s="188" t="s">
        <v>22</v>
      </c>
      <c r="U7" s="188" t="s">
        <v>23</v>
      </c>
      <c r="V7" s="50" t="s">
        <v>1</v>
      </c>
      <c r="W7" s="50" t="s">
        <v>1</v>
      </c>
      <c r="X7" s="50" t="s">
        <v>185</v>
      </c>
      <c r="Y7" s="50" t="s">
        <v>170</v>
      </c>
      <c r="Z7" s="50" t="s">
        <v>1</v>
      </c>
      <c r="AA7" s="50" t="s">
        <v>1</v>
      </c>
      <c r="AB7" s="44"/>
    </row>
    <row r="8" spans="1:28" s="64" customFormat="1" ht="10.5">
      <c r="A8" s="41" t="s">
        <v>2</v>
      </c>
      <c r="B8" s="188"/>
      <c r="C8" s="188"/>
      <c r="D8" s="188"/>
      <c r="E8" s="188"/>
      <c r="F8" s="188"/>
      <c r="G8" s="188"/>
      <c r="H8" s="45" t="s">
        <v>4</v>
      </c>
      <c r="I8" s="45" t="s">
        <v>4</v>
      </c>
      <c r="J8" s="45" t="s">
        <v>4</v>
      </c>
      <c r="K8" s="41" t="s">
        <v>4</v>
      </c>
      <c r="L8" s="41" t="s">
        <v>4</v>
      </c>
      <c r="M8" s="41" t="s">
        <v>4</v>
      </c>
      <c r="N8" s="44"/>
      <c r="O8" s="41" t="s">
        <v>2</v>
      </c>
      <c r="P8" s="188"/>
      <c r="Q8" s="188"/>
      <c r="R8" s="188"/>
      <c r="S8" s="188"/>
      <c r="T8" s="188"/>
      <c r="U8" s="188"/>
      <c r="V8" s="41" t="s">
        <v>4</v>
      </c>
      <c r="W8" s="41" t="s">
        <v>4</v>
      </c>
      <c r="X8" s="41" t="s">
        <v>4</v>
      </c>
      <c r="Y8" s="41" t="s">
        <v>4</v>
      </c>
      <c r="Z8" s="41" t="s">
        <v>4</v>
      </c>
      <c r="AA8" s="41" t="s">
        <v>4</v>
      </c>
      <c r="AB8" s="44"/>
    </row>
    <row r="9" spans="1:28" s="64" customFormat="1" ht="10.5">
      <c r="A9" s="41" t="s">
        <v>5</v>
      </c>
      <c r="B9" s="188"/>
      <c r="C9" s="188"/>
      <c r="D9" s="188"/>
      <c r="E9" s="188"/>
      <c r="F9" s="188"/>
      <c r="G9" s="188"/>
      <c r="H9" s="74" t="s">
        <v>182</v>
      </c>
      <c r="I9" s="75" t="s">
        <v>183</v>
      </c>
      <c r="J9" s="68" t="s">
        <v>184</v>
      </c>
      <c r="K9" s="75" t="s">
        <v>183</v>
      </c>
      <c r="L9" s="68" t="s">
        <v>184</v>
      </c>
      <c r="M9" s="74" t="s">
        <v>182</v>
      </c>
      <c r="N9" s="44"/>
      <c r="O9" s="41" t="s">
        <v>5</v>
      </c>
      <c r="P9" s="188"/>
      <c r="Q9" s="188"/>
      <c r="R9" s="188"/>
      <c r="S9" s="188"/>
      <c r="T9" s="188"/>
      <c r="U9" s="188"/>
      <c r="V9" s="77" t="s">
        <v>182</v>
      </c>
      <c r="W9" s="75" t="s">
        <v>183</v>
      </c>
      <c r="X9" s="68" t="s">
        <v>184</v>
      </c>
      <c r="Y9" s="75" t="s">
        <v>183</v>
      </c>
      <c r="Z9" s="68" t="s">
        <v>184</v>
      </c>
      <c r="AA9" s="77" t="s">
        <v>182</v>
      </c>
      <c r="AB9" s="44"/>
    </row>
    <row r="10" spans="1:28" s="64" customFormat="1" ht="10.5">
      <c r="A10" s="57" t="s">
        <v>24</v>
      </c>
      <c r="B10" s="58" t="s">
        <v>30</v>
      </c>
      <c r="C10" s="60" t="str">
        <f>IF(D10&gt;0.4,D10/F10/24,"-")</f>
        <v>-</v>
      </c>
      <c r="D10" s="46">
        <v>0</v>
      </c>
      <c r="E10" s="59">
        <v>0</v>
      </c>
      <c r="F10" s="48">
        <v>0</v>
      </c>
      <c r="G10" s="69">
        <v>0</v>
      </c>
      <c r="H10" s="72"/>
      <c r="I10" s="70">
        <v>0.2708333333333333</v>
      </c>
      <c r="J10" s="48">
        <v>0.3125</v>
      </c>
      <c r="K10" s="49">
        <v>0.4375</v>
      </c>
      <c r="L10" s="49">
        <v>0.5208333333333334</v>
      </c>
      <c r="M10" s="49">
        <v>0.625</v>
      </c>
      <c r="N10" s="44"/>
      <c r="O10" s="57" t="s">
        <v>175</v>
      </c>
      <c r="P10" s="58" t="s">
        <v>40</v>
      </c>
      <c r="Q10" s="60" t="str">
        <f aca="true" t="shared" si="0" ref="Q10:Q43">IF(R10&gt;0.4,R10/T10/24,"-")</f>
        <v>-</v>
      </c>
      <c r="R10" s="46">
        <v>0</v>
      </c>
      <c r="S10" s="59">
        <v>0</v>
      </c>
      <c r="T10" s="48">
        <v>0</v>
      </c>
      <c r="U10" s="48">
        <v>0</v>
      </c>
      <c r="V10" s="48">
        <v>0.24305555555555555</v>
      </c>
      <c r="W10" s="48">
        <v>0.3333333333333333</v>
      </c>
      <c r="X10" s="48">
        <v>0.375</v>
      </c>
      <c r="Y10" s="48">
        <v>0.5</v>
      </c>
      <c r="Z10" s="48">
        <v>0.5833333333333334</v>
      </c>
      <c r="AA10" s="48">
        <v>0.6875</v>
      </c>
      <c r="AB10" s="44"/>
    </row>
    <row r="11" spans="1:28" s="64" customFormat="1" ht="10.5">
      <c r="A11" s="57" t="s">
        <v>25</v>
      </c>
      <c r="B11" s="58" t="s">
        <v>31</v>
      </c>
      <c r="C11" s="60">
        <f>IF(D11&gt;0.4,D11/F11/24,"-")</f>
        <v>17.999999999999996</v>
      </c>
      <c r="D11" s="46">
        <v>1.2</v>
      </c>
      <c r="E11" s="59">
        <f>D11+D10</f>
        <v>1.2</v>
      </c>
      <c r="F11" s="48">
        <v>0.002777777777777778</v>
      </c>
      <c r="G11" s="69">
        <f>G10+4/24/60</f>
        <v>0.0027777777777777775</v>
      </c>
      <c r="H11" s="73"/>
      <c r="I11" s="70">
        <f>I10+F11</f>
        <v>0.2736111111111111</v>
      </c>
      <c r="J11" s="48">
        <f>F11+J10</f>
        <v>0.31527777777777777</v>
      </c>
      <c r="K11" s="48">
        <f>K10+F11</f>
        <v>0.44027777777777777</v>
      </c>
      <c r="L11" s="48">
        <f>F11+L10</f>
        <v>0.5236111111111111</v>
      </c>
      <c r="M11" s="48">
        <f>F11+M10</f>
        <v>0.6277777777777778</v>
      </c>
      <c r="N11" s="44"/>
      <c r="O11" s="57" t="s">
        <v>178</v>
      </c>
      <c r="P11" s="58" t="s">
        <v>40</v>
      </c>
      <c r="Q11" s="60">
        <f t="shared" si="0"/>
        <v>20</v>
      </c>
      <c r="R11" s="46">
        <v>1</v>
      </c>
      <c r="S11" s="59">
        <f aca="true" t="shared" si="1" ref="S11:S43">R11+S10</f>
        <v>1</v>
      </c>
      <c r="T11" s="48">
        <v>0.0020833333333333333</v>
      </c>
      <c r="U11" s="48">
        <f aca="true" t="shared" si="2" ref="U11:U43">T11+U10</f>
        <v>0.0020833333333333333</v>
      </c>
      <c r="V11" s="48">
        <f>V10+T11</f>
        <v>0.24513888888888888</v>
      </c>
      <c r="W11" s="48">
        <f>W10+T11</f>
        <v>0.33541666666666664</v>
      </c>
      <c r="X11" s="48">
        <f>X10+T11</f>
        <v>0.3770833333333333</v>
      </c>
      <c r="Y11" s="48">
        <f>Y10+T11</f>
        <v>0.5020833333333333</v>
      </c>
      <c r="Z11" s="48">
        <f>Z10+T11</f>
        <v>0.5854166666666667</v>
      </c>
      <c r="AA11" s="48">
        <f>AA10+T11</f>
        <v>0.6895833333333333</v>
      </c>
      <c r="AB11" s="44"/>
    </row>
    <row r="12" spans="1:33" s="44" customFormat="1" ht="10.5">
      <c r="A12" s="57" t="s">
        <v>26</v>
      </c>
      <c r="B12" s="58" t="s">
        <v>31</v>
      </c>
      <c r="C12" s="60">
        <f aca="true" t="shared" si="3" ref="C12:C43">IF(D12&gt;0.4,D12/F12/24,"-")</f>
        <v>20</v>
      </c>
      <c r="D12" s="46">
        <v>1</v>
      </c>
      <c r="E12" s="59">
        <f>D12+E11</f>
        <v>2.2</v>
      </c>
      <c r="F12" s="48">
        <v>0.0020833333333333333</v>
      </c>
      <c r="G12" s="69">
        <f>G11+F12</f>
        <v>0.004861111111111111</v>
      </c>
      <c r="H12" s="73"/>
      <c r="I12" s="70">
        <f aca="true" t="shared" si="4" ref="I12:I43">I11+F12</f>
        <v>0.2756944444444444</v>
      </c>
      <c r="J12" s="48">
        <f aca="true" t="shared" si="5" ref="J12:J43">F12+J11</f>
        <v>0.3173611111111111</v>
      </c>
      <c r="K12" s="48">
        <f aca="true" t="shared" si="6" ref="K12:K43">K11+F12</f>
        <v>0.4423611111111111</v>
      </c>
      <c r="L12" s="48">
        <f aca="true" t="shared" si="7" ref="L12:L43">F12+L11</f>
        <v>0.5256944444444445</v>
      </c>
      <c r="M12" s="48">
        <f aca="true" t="shared" si="8" ref="M12:M43">F12+M11</f>
        <v>0.6298611111111111</v>
      </c>
      <c r="O12" s="57" t="s">
        <v>179</v>
      </c>
      <c r="P12" s="58" t="s">
        <v>40</v>
      </c>
      <c r="Q12" s="60">
        <f t="shared" si="0"/>
        <v>40</v>
      </c>
      <c r="R12" s="46">
        <v>2</v>
      </c>
      <c r="S12" s="59">
        <f t="shared" si="1"/>
        <v>3</v>
      </c>
      <c r="T12" s="48">
        <v>0.0020833333333333333</v>
      </c>
      <c r="U12" s="48">
        <f t="shared" si="2"/>
        <v>0.004166666666666667</v>
      </c>
      <c r="V12" s="48">
        <f aca="true" t="shared" si="9" ref="V12:V43">V11+T12</f>
        <v>0.2472222222222222</v>
      </c>
      <c r="W12" s="48">
        <f aca="true" t="shared" si="10" ref="W12:W43">W11+T12</f>
        <v>0.33749999999999997</v>
      </c>
      <c r="X12" s="48">
        <f aca="true" t="shared" si="11" ref="X12:X43">X11+T12</f>
        <v>0.37916666666666665</v>
      </c>
      <c r="Y12" s="48">
        <f aca="true" t="shared" si="12" ref="Y12:Y43">Y11+T12</f>
        <v>0.5041666666666667</v>
      </c>
      <c r="Z12" s="48">
        <f aca="true" t="shared" si="13" ref="Z12:Z43">Z11+T12</f>
        <v>0.5875</v>
      </c>
      <c r="AA12" s="48">
        <f aca="true" t="shared" si="14" ref="AA12:AA21">AA11+T12</f>
        <v>0.6916666666666667</v>
      </c>
      <c r="AC12" s="64"/>
      <c r="AD12" s="64"/>
      <c r="AE12" s="64"/>
      <c r="AF12" s="64"/>
      <c r="AG12" s="64"/>
    </row>
    <row r="13" spans="1:33" s="44" customFormat="1" ht="10.5">
      <c r="A13" s="57" t="s">
        <v>27</v>
      </c>
      <c r="B13" s="58" t="s">
        <v>31</v>
      </c>
      <c r="C13" s="60">
        <f t="shared" si="3"/>
        <v>20</v>
      </c>
      <c r="D13" s="46">
        <v>1</v>
      </c>
      <c r="E13" s="59">
        <f>E12+D13</f>
        <v>3.2</v>
      </c>
      <c r="F13" s="48">
        <v>0.0020833333333333333</v>
      </c>
      <c r="G13" s="69">
        <f aca="true" t="shared" si="15" ref="G13:G43">G12+F13</f>
        <v>0.006944444444444444</v>
      </c>
      <c r="H13" s="73"/>
      <c r="I13" s="70">
        <f t="shared" si="4"/>
        <v>0.27777777777777773</v>
      </c>
      <c r="J13" s="48">
        <f t="shared" si="5"/>
        <v>0.3194444444444444</v>
      </c>
      <c r="K13" s="48">
        <f t="shared" si="6"/>
        <v>0.4444444444444444</v>
      </c>
      <c r="L13" s="48">
        <f t="shared" si="7"/>
        <v>0.5277777777777778</v>
      </c>
      <c r="M13" s="48">
        <f t="shared" si="8"/>
        <v>0.6319444444444444</v>
      </c>
      <c r="O13" s="57" t="s">
        <v>180</v>
      </c>
      <c r="P13" s="58" t="s">
        <v>40</v>
      </c>
      <c r="Q13" s="60">
        <f t="shared" si="0"/>
        <v>24</v>
      </c>
      <c r="R13" s="46">
        <v>0.8</v>
      </c>
      <c r="S13" s="59">
        <f t="shared" si="1"/>
        <v>3.8</v>
      </c>
      <c r="T13" s="48">
        <v>0.001388888888888889</v>
      </c>
      <c r="U13" s="48">
        <f t="shared" si="2"/>
        <v>0.005555555555555556</v>
      </c>
      <c r="V13" s="48">
        <f t="shared" si="9"/>
        <v>0.2486111111111111</v>
      </c>
      <c r="W13" s="48">
        <f t="shared" si="10"/>
        <v>0.33888888888888885</v>
      </c>
      <c r="X13" s="48">
        <f t="shared" si="11"/>
        <v>0.38055555555555554</v>
      </c>
      <c r="Y13" s="48">
        <f t="shared" si="12"/>
        <v>0.5055555555555555</v>
      </c>
      <c r="Z13" s="48">
        <f t="shared" si="13"/>
        <v>0.5888888888888889</v>
      </c>
      <c r="AA13" s="48">
        <f t="shared" si="14"/>
        <v>0.6930555555555555</v>
      </c>
      <c r="AC13" s="64"/>
      <c r="AD13" s="64"/>
      <c r="AE13" s="64"/>
      <c r="AF13" s="64"/>
      <c r="AG13" s="64"/>
    </row>
    <row r="14" spans="1:33" s="44" customFormat="1" ht="10.5">
      <c r="A14" s="57" t="s">
        <v>7</v>
      </c>
      <c r="B14" s="58" t="s">
        <v>32</v>
      </c>
      <c r="C14" s="60">
        <f t="shared" si="3"/>
        <v>43.20000000000001</v>
      </c>
      <c r="D14" s="46">
        <v>3.6</v>
      </c>
      <c r="E14" s="59">
        <f>D14+E13</f>
        <v>6.800000000000001</v>
      </c>
      <c r="F14" s="48">
        <v>0.003472222222222222</v>
      </c>
      <c r="G14" s="69">
        <f t="shared" si="15"/>
        <v>0.010416666666666666</v>
      </c>
      <c r="H14" s="73"/>
      <c r="I14" s="70">
        <f t="shared" si="4"/>
        <v>0.28124999999999994</v>
      </c>
      <c r="J14" s="48">
        <f t="shared" si="5"/>
        <v>0.32291666666666663</v>
      </c>
      <c r="K14" s="48">
        <f t="shared" si="6"/>
        <v>0.44791666666666663</v>
      </c>
      <c r="L14" s="48">
        <f t="shared" si="7"/>
        <v>0.53125</v>
      </c>
      <c r="M14" s="48">
        <f t="shared" si="8"/>
        <v>0.6354166666666666</v>
      </c>
      <c r="O14" s="57" t="s">
        <v>181</v>
      </c>
      <c r="P14" s="58" t="s">
        <v>40</v>
      </c>
      <c r="Q14" s="60">
        <f t="shared" si="0"/>
        <v>33</v>
      </c>
      <c r="R14" s="60">
        <v>2.2</v>
      </c>
      <c r="S14" s="59">
        <f t="shared" si="1"/>
        <v>6</v>
      </c>
      <c r="T14" s="48">
        <v>0.002777777777777778</v>
      </c>
      <c r="U14" s="48">
        <f t="shared" si="2"/>
        <v>0.008333333333333333</v>
      </c>
      <c r="V14" s="48">
        <f t="shared" si="9"/>
        <v>0.2513888888888889</v>
      </c>
      <c r="W14" s="48">
        <f t="shared" si="10"/>
        <v>0.3416666666666666</v>
      </c>
      <c r="X14" s="48">
        <f t="shared" si="11"/>
        <v>0.3833333333333333</v>
      </c>
      <c r="Y14" s="48">
        <f t="shared" si="12"/>
        <v>0.5083333333333333</v>
      </c>
      <c r="Z14" s="48">
        <f t="shared" si="13"/>
        <v>0.5916666666666667</v>
      </c>
      <c r="AA14" s="48">
        <f t="shared" si="14"/>
        <v>0.6958333333333333</v>
      </c>
      <c r="AC14" s="64"/>
      <c r="AD14" s="64"/>
      <c r="AE14" s="64"/>
      <c r="AF14" s="64"/>
      <c r="AG14" s="64"/>
    </row>
    <row r="15" spans="1:33" s="44" customFormat="1" ht="10.5">
      <c r="A15" s="57" t="s">
        <v>8</v>
      </c>
      <c r="B15" s="58" t="s">
        <v>32</v>
      </c>
      <c r="C15" s="60">
        <f t="shared" si="3"/>
        <v>36</v>
      </c>
      <c r="D15" s="46">
        <v>1.8</v>
      </c>
      <c r="E15" s="59">
        <f>D15+E14</f>
        <v>8.600000000000001</v>
      </c>
      <c r="F15" s="48">
        <v>0.0020833333333333333</v>
      </c>
      <c r="G15" s="69">
        <f t="shared" si="15"/>
        <v>0.012499999999999999</v>
      </c>
      <c r="H15" s="73"/>
      <c r="I15" s="70">
        <f t="shared" si="4"/>
        <v>0.28333333333333327</v>
      </c>
      <c r="J15" s="48">
        <f t="shared" si="5"/>
        <v>0.32499999999999996</v>
      </c>
      <c r="K15" s="48">
        <f t="shared" si="6"/>
        <v>0.44999999999999996</v>
      </c>
      <c r="L15" s="48">
        <f t="shared" si="7"/>
        <v>0.5333333333333333</v>
      </c>
      <c r="M15" s="48">
        <f t="shared" si="8"/>
        <v>0.6375</v>
      </c>
      <c r="O15" s="57" t="s">
        <v>176</v>
      </c>
      <c r="P15" s="58" t="s">
        <v>40</v>
      </c>
      <c r="Q15" s="60">
        <f t="shared" si="0"/>
        <v>9.333333333333334</v>
      </c>
      <c r="R15" s="46">
        <v>1.4</v>
      </c>
      <c r="S15" s="59">
        <f t="shared" si="1"/>
        <v>7.4</v>
      </c>
      <c r="T15" s="48">
        <v>0.0062499999999999995</v>
      </c>
      <c r="U15" s="48">
        <f t="shared" si="2"/>
        <v>0.014583333333333334</v>
      </c>
      <c r="V15" s="48">
        <f t="shared" si="9"/>
        <v>0.25763888888888886</v>
      </c>
      <c r="W15" s="48">
        <f t="shared" si="10"/>
        <v>0.3479166666666666</v>
      </c>
      <c r="X15" s="48">
        <f t="shared" si="11"/>
        <v>0.3895833333333333</v>
      </c>
      <c r="Y15" s="48">
        <f t="shared" si="12"/>
        <v>0.5145833333333333</v>
      </c>
      <c r="Z15" s="48">
        <f t="shared" si="13"/>
        <v>0.5979166666666667</v>
      </c>
      <c r="AA15" s="48">
        <f t="shared" si="14"/>
        <v>0.7020833333333333</v>
      </c>
      <c r="AC15" s="64"/>
      <c r="AD15" s="64"/>
      <c r="AE15" s="64"/>
      <c r="AF15" s="64"/>
      <c r="AG15" s="64"/>
    </row>
    <row r="16" spans="1:33" s="44" customFormat="1" ht="10.5">
      <c r="A16" s="57" t="s">
        <v>9</v>
      </c>
      <c r="B16" s="58" t="s">
        <v>32</v>
      </c>
      <c r="C16" s="60">
        <f t="shared" si="3"/>
        <v>48</v>
      </c>
      <c r="D16" s="46">
        <v>0.8</v>
      </c>
      <c r="E16" s="59">
        <f aca="true" t="shared" si="16" ref="E16:E43">D16+E15</f>
        <v>9.400000000000002</v>
      </c>
      <c r="F16" s="48">
        <v>0.0006944444444444445</v>
      </c>
      <c r="G16" s="69">
        <f t="shared" si="15"/>
        <v>0.013194444444444443</v>
      </c>
      <c r="H16" s="73"/>
      <c r="I16" s="70">
        <f t="shared" si="4"/>
        <v>0.2840277777777777</v>
      </c>
      <c r="J16" s="48">
        <f t="shared" si="5"/>
        <v>0.3256944444444444</v>
      </c>
      <c r="K16" s="48">
        <f t="shared" si="6"/>
        <v>0.4506944444444444</v>
      </c>
      <c r="L16" s="48">
        <f t="shared" si="7"/>
        <v>0.5340277777777778</v>
      </c>
      <c r="M16" s="48">
        <f t="shared" si="8"/>
        <v>0.6381944444444444</v>
      </c>
      <c r="O16" s="57" t="s">
        <v>76</v>
      </c>
      <c r="P16" s="58" t="s">
        <v>31</v>
      </c>
      <c r="Q16" s="60">
        <f t="shared" si="0"/>
        <v>35.99999999999999</v>
      </c>
      <c r="R16" s="46">
        <v>1.2</v>
      </c>
      <c r="S16" s="59">
        <f t="shared" si="1"/>
        <v>8.6</v>
      </c>
      <c r="T16" s="48">
        <v>0.001388888888888889</v>
      </c>
      <c r="U16" s="48">
        <f t="shared" si="2"/>
        <v>0.01597222222222222</v>
      </c>
      <c r="V16" s="48">
        <f t="shared" si="9"/>
        <v>0.25902777777777775</v>
      </c>
      <c r="W16" s="48">
        <f t="shared" si="10"/>
        <v>0.3493055555555555</v>
      </c>
      <c r="X16" s="48">
        <f t="shared" si="11"/>
        <v>0.39097222222222217</v>
      </c>
      <c r="Y16" s="48">
        <f t="shared" si="12"/>
        <v>0.5159722222222222</v>
      </c>
      <c r="Z16" s="48">
        <f t="shared" si="13"/>
        <v>0.5993055555555555</v>
      </c>
      <c r="AA16" s="48">
        <f t="shared" si="14"/>
        <v>0.7034722222222222</v>
      </c>
      <c r="AC16" s="64"/>
      <c r="AD16" s="64"/>
      <c r="AE16" s="64"/>
      <c r="AF16" s="64"/>
      <c r="AG16" s="64"/>
    </row>
    <row r="17" spans="1:33" s="44" customFormat="1" ht="10.5">
      <c r="A17" s="57" t="s">
        <v>65</v>
      </c>
      <c r="B17" s="58" t="s">
        <v>40</v>
      </c>
      <c r="C17" s="60">
        <f t="shared" si="3"/>
        <v>45</v>
      </c>
      <c r="D17" s="46">
        <v>1.5</v>
      </c>
      <c r="E17" s="59">
        <f t="shared" si="16"/>
        <v>10.900000000000002</v>
      </c>
      <c r="F17" s="48">
        <v>0.001388888888888889</v>
      </c>
      <c r="G17" s="69">
        <f t="shared" si="15"/>
        <v>0.014583333333333332</v>
      </c>
      <c r="H17" s="73"/>
      <c r="I17" s="70">
        <f t="shared" si="4"/>
        <v>0.2854166666666666</v>
      </c>
      <c r="J17" s="48">
        <f t="shared" si="5"/>
        <v>0.3270833333333333</v>
      </c>
      <c r="K17" s="48">
        <f t="shared" si="6"/>
        <v>0.4520833333333333</v>
      </c>
      <c r="L17" s="48">
        <f t="shared" si="7"/>
        <v>0.5354166666666667</v>
      </c>
      <c r="M17" s="48">
        <f t="shared" si="8"/>
        <v>0.6395833333333333</v>
      </c>
      <c r="O17" s="57" t="s">
        <v>75</v>
      </c>
      <c r="P17" s="58" t="s">
        <v>31</v>
      </c>
      <c r="Q17" s="60">
        <f t="shared" si="0"/>
        <v>41.99999999999999</v>
      </c>
      <c r="R17" s="46">
        <v>1.4</v>
      </c>
      <c r="S17" s="59">
        <f t="shared" si="1"/>
        <v>10</v>
      </c>
      <c r="T17" s="48">
        <v>0.001388888888888889</v>
      </c>
      <c r="U17" s="48">
        <f t="shared" si="2"/>
        <v>0.01736111111111111</v>
      </c>
      <c r="V17" s="48">
        <f t="shared" si="9"/>
        <v>0.26041666666666663</v>
      </c>
      <c r="W17" s="48">
        <f t="shared" si="10"/>
        <v>0.35069444444444436</v>
      </c>
      <c r="X17" s="48">
        <f t="shared" si="11"/>
        <v>0.39236111111111105</v>
      </c>
      <c r="Y17" s="48">
        <f t="shared" si="12"/>
        <v>0.517361111111111</v>
      </c>
      <c r="Z17" s="48">
        <f t="shared" si="13"/>
        <v>0.6006944444444444</v>
      </c>
      <c r="AA17" s="48">
        <f t="shared" si="14"/>
        <v>0.704861111111111</v>
      </c>
      <c r="AC17" s="64"/>
      <c r="AD17" s="64"/>
      <c r="AE17" s="64"/>
      <c r="AF17" s="64"/>
      <c r="AG17" s="64"/>
    </row>
    <row r="18" spans="1:33" s="44" customFormat="1" ht="10.5">
      <c r="A18" s="57" t="s">
        <v>64</v>
      </c>
      <c r="B18" s="58" t="s">
        <v>40</v>
      </c>
      <c r="C18" s="60">
        <f t="shared" si="3"/>
        <v>38</v>
      </c>
      <c r="D18" s="46">
        <v>1.9</v>
      </c>
      <c r="E18" s="59">
        <f t="shared" si="16"/>
        <v>12.800000000000002</v>
      </c>
      <c r="F18" s="48">
        <v>0.0020833333333333333</v>
      </c>
      <c r="G18" s="69">
        <f t="shared" si="15"/>
        <v>0.016666666666666666</v>
      </c>
      <c r="H18" s="73"/>
      <c r="I18" s="70">
        <f t="shared" si="4"/>
        <v>0.2874999999999999</v>
      </c>
      <c r="J18" s="48">
        <f t="shared" si="5"/>
        <v>0.3291666666666666</v>
      </c>
      <c r="K18" s="48">
        <f t="shared" si="6"/>
        <v>0.4541666666666666</v>
      </c>
      <c r="L18" s="48">
        <f t="shared" si="7"/>
        <v>0.5375</v>
      </c>
      <c r="M18" s="48">
        <f t="shared" si="8"/>
        <v>0.6416666666666666</v>
      </c>
      <c r="O18" s="57" t="s">
        <v>74</v>
      </c>
      <c r="P18" s="58" t="s">
        <v>31</v>
      </c>
      <c r="Q18" s="60">
        <f t="shared" si="0"/>
        <v>24</v>
      </c>
      <c r="R18" s="46">
        <v>0.8</v>
      </c>
      <c r="S18" s="59">
        <f t="shared" si="1"/>
        <v>10.8</v>
      </c>
      <c r="T18" s="48">
        <v>0.001388888888888889</v>
      </c>
      <c r="U18" s="48">
        <f t="shared" si="2"/>
        <v>0.018749999999999996</v>
      </c>
      <c r="V18" s="48">
        <f t="shared" si="9"/>
        <v>0.2618055555555555</v>
      </c>
      <c r="W18" s="48">
        <f t="shared" si="10"/>
        <v>0.35208333333333325</v>
      </c>
      <c r="X18" s="48">
        <f t="shared" si="11"/>
        <v>0.39374999999999993</v>
      </c>
      <c r="Y18" s="48">
        <f t="shared" si="12"/>
        <v>0.5187499999999999</v>
      </c>
      <c r="Z18" s="48">
        <f t="shared" si="13"/>
        <v>0.6020833333333333</v>
      </c>
      <c r="AA18" s="48">
        <f t="shared" si="14"/>
        <v>0.7062499999999999</v>
      </c>
      <c r="AC18" s="64"/>
      <c r="AD18" s="64"/>
      <c r="AE18" s="64"/>
      <c r="AF18" s="64"/>
      <c r="AG18" s="64"/>
    </row>
    <row r="19" spans="1:33" s="44" customFormat="1" ht="10.5">
      <c r="A19" s="57" t="s">
        <v>66</v>
      </c>
      <c r="B19" s="58" t="s">
        <v>40</v>
      </c>
      <c r="C19" s="60">
        <f t="shared" si="3"/>
        <v>35.99999999999999</v>
      </c>
      <c r="D19" s="46">
        <v>1.2</v>
      </c>
      <c r="E19" s="59">
        <f t="shared" si="16"/>
        <v>14.000000000000002</v>
      </c>
      <c r="F19" s="48">
        <v>0.001388888888888889</v>
      </c>
      <c r="G19" s="69">
        <f t="shared" si="15"/>
        <v>0.018055555555555554</v>
      </c>
      <c r="H19" s="73"/>
      <c r="I19" s="70">
        <f t="shared" si="4"/>
        <v>0.2888888888888888</v>
      </c>
      <c r="J19" s="48">
        <f t="shared" si="5"/>
        <v>0.3305555555555555</v>
      </c>
      <c r="K19" s="48">
        <f t="shared" si="6"/>
        <v>0.4555555555555555</v>
      </c>
      <c r="L19" s="48">
        <f t="shared" si="7"/>
        <v>0.5388888888888889</v>
      </c>
      <c r="M19" s="48">
        <f t="shared" si="8"/>
        <v>0.6430555555555555</v>
      </c>
      <c r="O19" s="57" t="s">
        <v>73</v>
      </c>
      <c r="P19" s="58" t="s">
        <v>31</v>
      </c>
      <c r="Q19" s="60">
        <f t="shared" si="0"/>
        <v>45</v>
      </c>
      <c r="R19" s="46">
        <v>3</v>
      </c>
      <c r="S19" s="59">
        <f t="shared" si="1"/>
        <v>13.8</v>
      </c>
      <c r="T19" s="48">
        <v>0.002777777777777778</v>
      </c>
      <c r="U19" s="48">
        <f t="shared" si="2"/>
        <v>0.021527777777777774</v>
      </c>
      <c r="V19" s="48">
        <f t="shared" si="9"/>
        <v>0.2645833333333333</v>
      </c>
      <c r="W19" s="48">
        <f t="shared" si="10"/>
        <v>0.354861111111111</v>
      </c>
      <c r="X19" s="48">
        <f t="shared" si="11"/>
        <v>0.3965277777777777</v>
      </c>
      <c r="Y19" s="48">
        <f t="shared" si="12"/>
        <v>0.5215277777777777</v>
      </c>
      <c r="Z19" s="48">
        <f t="shared" si="13"/>
        <v>0.6048611111111111</v>
      </c>
      <c r="AA19" s="48">
        <f t="shared" si="14"/>
        <v>0.7090277777777777</v>
      </c>
      <c r="AC19" s="64"/>
      <c r="AD19" s="64"/>
      <c r="AE19" s="64"/>
      <c r="AF19" s="64"/>
      <c r="AG19" s="64"/>
    </row>
    <row r="20" spans="1:33" s="44" customFormat="1" ht="10.5">
      <c r="A20" s="57" t="s">
        <v>67</v>
      </c>
      <c r="B20" s="58" t="s">
        <v>40</v>
      </c>
      <c r="C20" s="60">
        <f t="shared" si="3"/>
        <v>44</v>
      </c>
      <c r="D20" s="46">
        <v>2.2</v>
      </c>
      <c r="E20" s="59">
        <f t="shared" si="16"/>
        <v>16.200000000000003</v>
      </c>
      <c r="F20" s="48">
        <v>0.0020833333333333333</v>
      </c>
      <c r="G20" s="69">
        <f t="shared" si="15"/>
        <v>0.020138888888888887</v>
      </c>
      <c r="H20" s="73"/>
      <c r="I20" s="70">
        <f t="shared" si="4"/>
        <v>0.29097222222222213</v>
      </c>
      <c r="J20" s="48">
        <f t="shared" si="5"/>
        <v>0.3326388888888888</v>
      </c>
      <c r="K20" s="48">
        <f t="shared" si="6"/>
        <v>0.4576388888888888</v>
      </c>
      <c r="L20" s="48">
        <f t="shared" si="7"/>
        <v>0.5409722222222222</v>
      </c>
      <c r="M20" s="48">
        <f t="shared" si="8"/>
        <v>0.6451388888888888</v>
      </c>
      <c r="O20" s="57" t="s">
        <v>79</v>
      </c>
      <c r="P20" s="58" t="s">
        <v>40</v>
      </c>
      <c r="Q20" s="60">
        <f t="shared" si="0"/>
        <v>33</v>
      </c>
      <c r="R20" s="46">
        <v>1.1</v>
      </c>
      <c r="S20" s="59">
        <f t="shared" si="1"/>
        <v>14.9</v>
      </c>
      <c r="T20" s="48">
        <v>0.001388888888888889</v>
      </c>
      <c r="U20" s="48">
        <f t="shared" si="2"/>
        <v>0.02291666666666666</v>
      </c>
      <c r="V20" s="48">
        <f t="shared" si="9"/>
        <v>0.26597222222222217</v>
      </c>
      <c r="W20" s="48">
        <f t="shared" si="10"/>
        <v>0.3562499999999999</v>
      </c>
      <c r="X20" s="48">
        <f t="shared" si="11"/>
        <v>0.3979166666666666</v>
      </c>
      <c r="Y20" s="48">
        <f t="shared" si="12"/>
        <v>0.5229166666666666</v>
      </c>
      <c r="Z20" s="48">
        <f t="shared" si="13"/>
        <v>0.60625</v>
      </c>
      <c r="AA20" s="48">
        <f t="shared" si="14"/>
        <v>0.7104166666666666</v>
      </c>
      <c r="AC20" s="64"/>
      <c r="AD20" s="64"/>
      <c r="AE20" s="64"/>
      <c r="AF20" s="64"/>
      <c r="AG20" s="64"/>
    </row>
    <row r="21" spans="1:33" s="44" customFormat="1" ht="10.5">
      <c r="A21" s="57" t="s">
        <v>42</v>
      </c>
      <c r="B21" s="58" t="s">
        <v>40</v>
      </c>
      <c r="C21" s="60">
        <f t="shared" si="3"/>
        <v>41.99999999999999</v>
      </c>
      <c r="D21" s="46">
        <v>0.7</v>
      </c>
      <c r="E21" s="59">
        <f t="shared" si="16"/>
        <v>16.900000000000002</v>
      </c>
      <c r="F21" s="48">
        <v>0.0006944444444444445</v>
      </c>
      <c r="G21" s="69">
        <f t="shared" si="15"/>
        <v>0.020833333333333332</v>
      </c>
      <c r="H21" s="73"/>
      <c r="I21" s="70">
        <f t="shared" si="4"/>
        <v>0.2916666666666666</v>
      </c>
      <c r="J21" s="48">
        <f t="shared" si="5"/>
        <v>0.33333333333333326</v>
      </c>
      <c r="K21" s="48">
        <f t="shared" si="6"/>
        <v>0.45833333333333326</v>
      </c>
      <c r="L21" s="48">
        <f t="shared" si="7"/>
        <v>0.5416666666666666</v>
      </c>
      <c r="M21" s="48">
        <f t="shared" si="8"/>
        <v>0.6458333333333333</v>
      </c>
      <c r="O21" s="57" t="s">
        <v>80</v>
      </c>
      <c r="P21" s="58" t="s">
        <v>40</v>
      </c>
      <c r="Q21" s="60">
        <f t="shared" si="0"/>
        <v>20.999999999999996</v>
      </c>
      <c r="R21" s="46">
        <v>0.7</v>
      </c>
      <c r="S21" s="59">
        <f t="shared" si="1"/>
        <v>15.6</v>
      </c>
      <c r="T21" s="48">
        <v>0.001388888888888889</v>
      </c>
      <c r="U21" s="48">
        <f t="shared" si="2"/>
        <v>0.02430555555555555</v>
      </c>
      <c r="V21" s="48">
        <f t="shared" si="9"/>
        <v>0.26736111111111105</v>
      </c>
      <c r="W21" s="48">
        <f t="shared" si="10"/>
        <v>0.3576388888888888</v>
      </c>
      <c r="X21" s="48">
        <f t="shared" si="11"/>
        <v>0.39930555555555547</v>
      </c>
      <c r="Y21" s="48">
        <f t="shared" si="12"/>
        <v>0.5243055555555555</v>
      </c>
      <c r="Z21" s="48">
        <f t="shared" si="13"/>
        <v>0.6076388888888888</v>
      </c>
      <c r="AA21" s="72">
        <f t="shared" si="14"/>
        <v>0.7118055555555555</v>
      </c>
      <c r="AC21" s="64"/>
      <c r="AD21" s="64"/>
      <c r="AE21" s="64"/>
      <c r="AF21" s="64"/>
      <c r="AG21" s="64"/>
    </row>
    <row r="22" spans="1:33" s="44" customFormat="1" ht="10.5">
      <c r="A22" s="57" t="s">
        <v>43</v>
      </c>
      <c r="B22" s="58" t="s">
        <v>40</v>
      </c>
      <c r="C22" s="60">
        <f t="shared" si="3"/>
        <v>34.800000000000004</v>
      </c>
      <c r="D22" s="46">
        <v>2.9</v>
      </c>
      <c r="E22" s="59">
        <f t="shared" si="16"/>
        <v>19.8</v>
      </c>
      <c r="F22" s="48">
        <v>0.003472222222222222</v>
      </c>
      <c r="G22" s="69">
        <f t="shared" si="15"/>
        <v>0.024305555555555552</v>
      </c>
      <c r="H22" s="73"/>
      <c r="I22" s="70">
        <f t="shared" si="4"/>
        <v>0.2951388888888888</v>
      </c>
      <c r="J22" s="48">
        <f t="shared" si="5"/>
        <v>0.33680555555555547</v>
      </c>
      <c r="K22" s="48">
        <f t="shared" si="6"/>
        <v>0.46180555555555547</v>
      </c>
      <c r="L22" s="48">
        <f t="shared" si="7"/>
        <v>0.5451388888888888</v>
      </c>
      <c r="M22" s="48">
        <f t="shared" si="8"/>
        <v>0.6493055555555555</v>
      </c>
      <c r="O22" s="57" t="s">
        <v>53</v>
      </c>
      <c r="P22" s="58" t="s">
        <v>40</v>
      </c>
      <c r="Q22" s="60">
        <f t="shared" si="0"/>
        <v>48</v>
      </c>
      <c r="R22" s="46">
        <v>0.8</v>
      </c>
      <c r="S22" s="59">
        <f t="shared" si="1"/>
        <v>16.4</v>
      </c>
      <c r="T22" s="48">
        <v>0.0006944444444444445</v>
      </c>
      <c r="U22" s="48">
        <f t="shared" si="2"/>
        <v>0.024999999999999994</v>
      </c>
      <c r="V22" s="48">
        <f t="shared" si="9"/>
        <v>0.2680555555555555</v>
      </c>
      <c r="W22" s="48">
        <f t="shared" si="10"/>
        <v>0.3583333333333332</v>
      </c>
      <c r="X22" s="48">
        <f t="shared" si="11"/>
        <v>0.3999999999999999</v>
      </c>
      <c r="Y22" s="48">
        <f t="shared" si="12"/>
        <v>0.5249999999999999</v>
      </c>
      <c r="Z22" s="69">
        <f t="shared" si="13"/>
        <v>0.6083333333333333</v>
      </c>
      <c r="AA22" s="72"/>
      <c r="AC22" s="64"/>
      <c r="AD22" s="64"/>
      <c r="AE22" s="64"/>
      <c r="AF22" s="64"/>
      <c r="AG22" s="64"/>
    </row>
    <row r="23" spans="1:33" s="44" customFormat="1" ht="10.5">
      <c r="A23" s="57" t="s">
        <v>44</v>
      </c>
      <c r="B23" s="58" t="s">
        <v>40</v>
      </c>
      <c r="C23" s="60">
        <f t="shared" si="3"/>
        <v>35.99999999999999</v>
      </c>
      <c r="D23" s="46">
        <v>1.2</v>
      </c>
      <c r="E23" s="59">
        <f t="shared" si="16"/>
        <v>21</v>
      </c>
      <c r="F23" s="48">
        <v>0.001388888888888889</v>
      </c>
      <c r="G23" s="69">
        <f t="shared" si="15"/>
        <v>0.02569444444444444</v>
      </c>
      <c r="H23" s="73"/>
      <c r="I23" s="70">
        <f t="shared" si="4"/>
        <v>0.29652777777777767</v>
      </c>
      <c r="J23" s="48">
        <f t="shared" si="5"/>
        <v>0.33819444444444435</v>
      </c>
      <c r="K23" s="48">
        <f t="shared" si="6"/>
        <v>0.46319444444444435</v>
      </c>
      <c r="L23" s="48">
        <f t="shared" si="7"/>
        <v>0.5465277777777777</v>
      </c>
      <c r="M23" s="48">
        <f t="shared" si="8"/>
        <v>0.6506944444444444</v>
      </c>
      <c r="O23" s="57" t="s">
        <v>54</v>
      </c>
      <c r="P23" s="58" t="s">
        <v>40</v>
      </c>
      <c r="Q23" s="60">
        <f t="shared" si="0"/>
        <v>48</v>
      </c>
      <c r="R23" s="46">
        <v>0.8</v>
      </c>
      <c r="S23" s="59">
        <f t="shared" si="1"/>
        <v>17.2</v>
      </c>
      <c r="T23" s="48">
        <v>0.0006944444444444445</v>
      </c>
      <c r="U23" s="48">
        <f t="shared" si="2"/>
        <v>0.02569444444444444</v>
      </c>
      <c r="V23" s="48">
        <f t="shared" si="9"/>
        <v>0.26874999999999993</v>
      </c>
      <c r="W23" s="48">
        <f t="shared" si="10"/>
        <v>0.35902777777777767</v>
      </c>
      <c r="X23" s="48">
        <f t="shared" si="11"/>
        <v>0.40069444444444435</v>
      </c>
      <c r="Y23" s="48">
        <f t="shared" si="12"/>
        <v>0.5256944444444444</v>
      </c>
      <c r="Z23" s="69">
        <f t="shared" si="13"/>
        <v>0.6090277777777777</v>
      </c>
      <c r="AA23" s="73"/>
      <c r="AC23" s="64"/>
      <c r="AD23" s="64"/>
      <c r="AE23" s="64"/>
      <c r="AF23" s="64"/>
      <c r="AG23" s="64"/>
    </row>
    <row r="24" spans="1:33" s="44" customFormat="1" ht="10.5">
      <c r="A24" s="57" t="s">
        <v>45</v>
      </c>
      <c r="B24" s="58" t="s">
        <v>40</v>
      </c>
      <c r="C24" s="60">
        <f t="shared" si="3"/>
        <v>30</v>
      </c>
      <c r="D24" s="46">
        <v>1</v>
      </c>
      <c r="E24" s="59">
        <f t="shared" si="16"/>
        <v>22</v>
      </c>
      <c r="F24" s="48">
        <v>0.001388888888888889</v>
      </c>
      <c r="G24" s="69">
        <f t="shared" si="15"/>
        <v>0.027083333333333327</v>
      </c>
      <c r="H24" s="73"/>
      <c r="I24" s="70">
        <f t="shared" si="4"/>
        <v>0.29791666666666655</v>
      </c>
      <c r="J24" s="48">
        <f t="shared" si="5"/>
        <v>0.33958333333333324</v>
      </c>
      <c r="K24" s="48">
        <f t="shared" si="6"/>
        <v>0.46458333333333324</v>
      </c>
      <c r="L24" s="48">
        <f t="shared" si="7"/>
        <v>0.5479166666666666</v>
      </c>
      <c r="M24" s="48">
        <f t="shared" si="8"/>
        <v>0.6520833333333332</v>
      </c>
      <c r="O24" s="57" t="s">
        <v>55</v>
      </c>
      <c r="P24" s="58" t="s">
        <v>40</v>
      </c>
      <c r="Q24" s="60">
        <f t="shared" si="0"/>
        <v>40</v>
      </c>
      <c r="R24" s="46">
        <v>2</v>
      </c>
      <c r="S24" s="59">
        <f t="shared" si="1"/>
        <v>19.2</v>
      </c>
      <c r="T24" s="48">
        <v>0.0020833333333333333</v>
      </c>
      <c r="U24" s="48">
        <f t="shared" si="2"/>
        <v>0.027777777777777773</v>
      </c>
      <c r="V24" s="48">
        <f t="shared" si="9"/>
        <v>0.27083333333333326</v>
      </c>
      <c r="W24" s="48">
        <f t="shared" si="10"/>
        <v>0.361111111111111</v>
      </c>
      <c r="X24" s="48">
        <f t="shared" si="11"/>
        <v>0.4027777777777777</v>
      </c>
      <c r="Y24" s="48">
        <f t="shared" si="12"/>
        <v>0.5277777777777777</v>
      </c>
      <c r="Z24" s="69">
        <f t="shared" si="13"/>
        <v>0.611111111111111</v>
      </c>
      <c r="AA24" s="73"/>
      <c r="AC24" s="64"/>
      <c r="AD24" s="64"/>
      <c r="AE24" s="64"/>
      <c r="AF24" s="64"/>
      <c r="AG24" s="64"/>
    </row>
    <row r="25" spans="1:33" s="44" customFormat="1" ht="10.5">
      <c r="A25" s="57" t="s">
        <v>46</v>
      </c>
      <c r="B25" s="58" t="s">
        <v>40</v>
      </c>
      <c r="C25" s="60">
        <f t="shared" si="3"/>
        <v>39</v>
      </c>
      <c r="D25" s="46">
        <v>1.3</v>
      </c>
      <c r="E25" s="59">
        <f t="shared" si="16"/>
        <v>23.3</v>
      </c>
      <c r="F25" s="48">
        <v>0.001388888888888889</v>
      </c>
      <c r="G25" s="69">
        <f t="shared" si="15"/>
        <v>0.028472222222222215</v>
      </c>
      <c r="H25" s="73"/>
      <c r="I25" s="70">
        <f t="shared" si="4"/>
        <v>0.29930555555555544</v>
      </c>
      <c r="J25" s="48">
        <f t="shared" si="5"/>
        <v>0.3409722222222221</v>
      </c>
      <c r="K25" s="48">
        <f t="shared" si="6"/>
        <v>0.4659722222222221</v>
      </c>
      <c r="L25" s="48">
        <f t="shared" si="7"/>
        <v>0.5493055555555555</v>
      </c>
      <c r="M25" s="48">
        <f t="shared" si="8"/>
        <v>0.6534722222222221</v>
      </c>
      <c r="O25" s="57" t="s">
        <v>56</v>
      </c>
      <c r="P25" s="58" t="s">
        <v>40</v>
      </c>
      <c r="Q25" s="60">
        <f t="shared" si="0"/>
        <v>45</v>
      </c>
      <c r="R25" s="46">
        <v>1.5</v>
      </c>
      <c r="S25" s="59">
        <f t="shared" si="1"/>
        <v>20.7</v>
      </c>
      <c r="T25" s="48">
        <v>0.001388888888888889</v>
      </c>
      <c r="U25" s="48">
        <f t="shared" si="2"/>
        <v>0.02916666666666666</v>
      </c>
      <c r="V25" s="48">
        <f t="shared" si="9"/>
        <v>0.27222222222222214</v>
      </c>
      <c r="W25" s="48">
        <f t="shared" si="10"/>
        <v>0.3624999999999999</v>
      </c>
      <c r="X25" s="48">
        <f t="shared" si="11"/>
        <v>0.40416666666666656</v>
      </c>
      <c r="Y25" s="48">
        <f t="shared" si="12"/>
        <v>0.5291666666666666</v>
      </c>
      <c r="Z25" s="69">
        <f t="shared" si="13"/>
        <v>0.6124999999999999</v>
      </c>
      <c r="AA25" s="73"/>
      <c r="AC25" s="64"/>
      <c r="AD25" s="64"/>
      <c r="AE25" s="64"/>
      <c r="AF25" s="64"/>
      <c r="AG25" s="64"/>
    </row>
    <row r="26" spans="1:33" s="44" customFormat="1" ht="10.5">
      <c r="A26" s="57" t="s">
        <v>47</v>
      </c>
      <c r="B26" s="58" t="s">
        <v>40</v>
      </c>
      <c r="C26" s="60">
        <f t="shared" si="3"/>
        <v>35.99999999999999</v>
      </c>
      <c r="D26" s="46">
        <v>1.2</v>
      </c>
      <c r="E26" s="59">
        <f t="shared" si="16"/>
        <v>24.5</v>
      </c>
      <c r="F26" s="48">
        <v>0.001388888888888889</v>
      </c>
      <c r="G26" s="69">
        <f t="shared" si="15"/>
        <v>0.029861111111111102</v>
      </c>
      <c r="H26" s="73"/>
      <c r="I26" s="70">
        <f t="shared" si="4"/>
        <v>0.3006944444444443</v>
      </c>
      <c r="J26" s="48">
        <f t="shared" si="5"/>
        <v>0.342361111111111</v>
      </c>
      <c r="K26" s="48">
        <f t="shared" si="6"/>
        <v>0.467361111111111</v>
      </c>
      <c r="L26" s="48">
        <f t="shared" si="7"/>
        <v>0.5506944444444444</v>
      </c>
      <c r="M26" s="48">
        <f t="shared" si="8"/>
        <v>0.654861111111111</v>
      </c>
      <c r="O26" s="57" t="s">
        <v>57</v>
      </c>
      <c r="P26" s="58" t="s">
        <v>40</v>
      </c>
      <c r="Q26" s="60">
        <f t="shared" si="0"/>
        <v>44</v>
      </c>
      <c r="R26" s="46">
        <v>2.2</v>
      </c>
      <c r="S26" s="59">
        <f t="shared" si="1"/>
        <v>22.9</v>
      </c>
      <c r="T26" s="48">
        <v>0.0020833333333333333</v>
      </c>
      <c r="U26" s="48">
        <f t="shared" si="2"/>
        <v>0.031249999999999993</v>
      </c>
      <c r="V26" s="48">
        <f t="shared" si="9"/>
        <v>0.27430555555555547</v>
      </c>
      <c r="W26" s="48">
        <f t="shared" si="10"/>
        <v>0.3645833333333332</v>
      </c>
      <c r="X26" s="48">
        <f t="shared" si="11"/>
        <v>0.4062499999999999</v>
      </c>
      <c r="Y26" s="48">
        <f t="shared" si="12"/>
        <v>0.5312499999999999</v>
      </c>
      <c r="Z26" s="69">
        <f t="shared" si="13"/>
        <v>0.6145833333333333</v>
      </c>
      <c r="AA26" s="73"/>
      <c r="AC26" s="64"/>
      <c r="AD26" s="64"/>
      <c r="AE26" s="64"/>
      <c r="AF26" s="64"/>
      <c r="AG26" s="64"/>
    </row>
    <row r="27" spans="1:33" s="44" customFormat="1" ht="10.5">
      <c r="A27" s="57" t="s">
        <v>48</v>
      </c>
      <c r="B27" s="58" t="s">
        <v>40</v>
      </c>
      <c r="C27" s="60">
        <f t="shared" si="3"/>
        <v>41.99999999999999</v>
      </c>
      <c r="D27" s="46">
        <v>1.4</v>
      </c>
      <c r="E27" s="59">
        <f t="shared" si="16"/>
        <v>25.9</v>
      </c>
      <c r="F27" s="48">
        <v>0.001388888888888889</v>
      </c>
      <c r="G27" s="69">
        <f t="shared" si="15"/>
        <v>0.03124999999999999</v>
      </c>
      <c r="H27" s="73"/>
      <c r="I27" s="70">
        <f t="shared" si="4"/>
        <v>0.3020833333333332</v>
      </c>
      <c r="J27" s="48">
        <f t="shared" si="5"/>
        <v>0.3437499999999999</v>
      </c>
      <c r="K27" s="48">
        <f t="shared" si="6"/>
        <v>0.4687499999999999</v>
      </c>
      <c r="L27" s="48">
        <f t="shared" si="7"/>
        <v>0.5520833333333333</v>
      </c>
      <c r="M27" s="48">
        <f t="shared" si="8"/>
        <v>0.6562499999999999</v>
      </c>
      <c r="O27" s="57" t="s">
        <v>58</v>
      </c>
      <c r="P27" s="58" t="s">
        <v>40</v>
      </c>
      <c r="Q27" s="60">
        <f t="shared" si="0"/>
        <v>35.99999999999999</v>
      </c>
      <c r="R27" s="46">
        <v>1.2</v>
      </c>
      <c r="S27" s="59">
        <f t="shared" si="1"/>
        <v>24.099999999999998</v>
      </c>
      <c r="T27" s="48">
        <v>0.001388888888888889</v>
      </c>
      <c r="U27" s="48">
        <f t="shared" si="2"/>
        <v>0.032638888888888884</v>
      </c>
      <c r="V27" s="48">
        <f t="shared" si="9"/>
        <v>0.27569444444444435</v>
      </c>
      <c r="W27" s="48">
        <f t="shared" si="10"/>
        <v>0.3659722222222221</v>
      </c>
      <c r="X27" s="48">
        <f t="shared" si="11"/>
        <v>0.4076388888888888</v>
      </c>
      <c r="Y27" s="48">
        <f t="shared" si="12"/>
        <v>0.5326388888888888</v>
      </c>
      <c r="Z27" s="69">
        <f t="shared" si="13"/>
        <v>0.6159722222222221</v>
      </c>
      <c r="AA27" s="73"/>
      <c r="AC27" s="64"/>
      <c r="AD27" s="64"/>
      <c r="AE27" s="64"/>
      <c r="AF27" s="64"/>
      <c r="AG27" s="64"/>
    </row>
    <row r="28" spans="1:33" s="44" customFormat="1" ht="10.5">
      <c r="A28" s="57" t="s">
        <v>49</v>
      </c>
      <c r="B28" s="58" t="s">
        <v>40</v>
      </c>
      <c r="C28" s="60">
        <f t="shared" si="3"/>
        <v>42</v>
      </c>
      <c r="D28" s="46">
        <v>2.1</v>
      </c>
      <c r="E28" s="59">
        <f t="shared" si="16"/>
        <v>28</v>
      </c>
      <c r="F28" s="48">
        <v>0.0020833333333333333</v>
      </c>
      <c r="G28" s="69">
        <f t="shared" si="15"/>
        <v>0.033333333333333326</v>
      </c>
      <c r="H28" s="73"/>
      <c r="I28" s="70">
        <f t="shared" si="4"/>
        <v>0.30416666666666653</v>
      </c>
      <c r="J28" s="48">
        <f t="shared" si="5"/>
        <v>0.3458333333333332</v>
      </c>
      <c r="K28" s="48">
        <f t="shared" si="6"/>
        <v>0.4708333333333332</v>
      </c>
      <c r="L28" s="48">
        <f t="shared" si="7"/>
        <v>0.5541666666666666</v>
      </c>
      <c r="M28" s="48">
        <f t="shared" si="8"/>
        <v>0.6583333333333332</v>
      </c>
      <c r="O28" s="57" t="s">
        <v>59</v>
      </c>
      <c r="P28" s="58" t="s">
        <v>40</v>
      </c>
      <c r="Q28" s="60">
        <f t="shared" si="0"/>
        <v>35.99999999999999</v>
      </c>
      <c r="R28" s="46">
        <v>1.2</v>
      </c>
      <c r="S28" s="59">
        <f t="shared" si="1"/>
        <v>25.299999999999997</v>
      </c>
      <c r="T28" s="48">
        <v>0.001388888888888889</v>
      </c>
      <c r="U28" s="48">
        <f t="shared" si="2"/>
        <v>0.034027777777777775</v>
      </c>
      <c r="V28" s="48">
        <f t="shared" si="9"/>
        <v>0.27708333333333324</v>
      </c>
      <c r="W28" s="48">
        <f t="shared" si="10"/>
        <v>0.36736111111111097</v>
      </c>
      <c r="X28" s="48">
        <f t="shared" si="11"/>
        <v>0.40902777777777766</v>
      </c>
      <c r="Y28" s="48">
        <f t="shared" si="12"/>
        <v>0.5340277777777777</v>
      </c>
      <c r="Z28" s="69">
        <f t="shared" si="13"/>
        <v>0.617361111111111</v>
      </c>
      <c r="AA28" s="73"/>
      <c r="AC28" s="64"/>
      <c r="AD28" s="64"/>
      <c r="AE28" s="64"/>
      <c r="AF28" s="64"/>
      <c r="AG28" s="64"/>
    </row>
    <row r="29" spans="1:33" s="44" customFormat="1" ht="10.5">
      <c r="A29" s="57" t="s">
        <v>50</v>
      </c>
      <c r="B29" s="58" t="s">
        <v>40</v>
      </c>
      <c r="C29" s="60">
        <f t="shared" si="3"/>
        <v>45</v>
      </c>
      <c r="D29" s="46">
        <v>1.5</v>
      </c>
      <c r="E29" s="59">
        <f t="shared" si="16"/>
        <v>29.5</v>
      </c>
      <c r="F29" s="48">
        <v>0.001388888888888889</v>
      </c>
      <c r="G29" s="69">
        <f t="shared" si="15"/>
        <v>0.03472222222222222</v>
      </c>
      <c r="H29" s="73"/>
      <c r="I29" s="70">
        <f t="shared" si="4"/>
        <v>0.3055555555555554</v>
      </c>
      <c r="J29" s="48">
        <f t="shared" si="5"/>
        <v>0.3472222222222221</v>
      </c>
      <c r="K29" s="48">
        <f t="shared" si="6"/>
        <v>0.4722222222222221</v>
      </c>
      <c r="L29" s="48">
        <f t="shared" si="7"/>
        <v>0.5555555555555555</v>
      </c>
      <c r="M29" s="48">
        <f t="shared" si="8"/>
        <v>0.6597222222222221</v>
      </c>
      <c r="O29" s="57" t="s">
        <v>60</v>
      </c>
      <c r="P29" s="58" t="s">
        <v>40</v>
      </c>
      <c r="Q29" s="60">
        <f t="shared" si="0"/>
        <v>39</v>
      </c>
      <c r="R29" s="46">
        <v>1.3</v>
      </c>
      <c r="S29" s="59">
        <f t="shared" si="1"/>
        <v>26.599999999999998</v>
      </c>
      <c r="T29" s="48">
        <v>0.001388888888888889</v>
      </c>
      <c r="U29" s="48">
        <f t="shared" si="2"/>
        <v>0.035416666666666666</v>
      </c>
      <c r="V29" s="48">
        <f t="shared" si="9"/>
        <v>0.2784722222222221</v>
      </c>
      <c r="W29" s="48">
        <f t="shared" si="10"/>
        <v>0.36874999999999986</v>
      </c>
      <c r="X29" s="48">
        <f t="shared" si="11"/>
        <v>0.41041666666666654</v>
      </c>
      <c r="Y29" s="48">
        <f t="shared" si="12"/>
        <v>0.5354166666666665</v>
      </c>
      <c r="Z29" s="69">
        <f t="shared" si="13"/>
        <v>0.6187499999999999</v>
      </c>
      <c r="AA29" s="73"/>
      <c r="AC29" s="64"/>
      <c r="AD29" s="64"/>
      <c r="AE29" s="64"/>
      <c r="AF29" s="64"/>
      <c r="AG29" s="64"/>
    </row>
    <row r="30" spans="1:33" s="44" customFormat="1" ht="10.5">
      <c r="A30" s="57" t="s">
        <v>51</v>
      </c>
      <c r="B30" s="58" t="s">
        <v>40</v>
      </c>
      <c r="C30" s="60">
        <f t="shared" si="3"/>
        <v>40</v>
      </c>
      <c r="D30" s="46">
        <v>2</v>
      </c>
      <c r="E30" s="59">
        <f t="shared" si="16"/>
        <v>31.5</v>
      </c>
      <c r="F30" s="48">
        <v>0.0020833333333333333</v>
      </c>
      <c r="G30" s="69">
        <f t="shared" si="15"/>
        <v>0.03680555555555555</v>
      </c>
      <c r="H30" s="73"/>
      <c r="I30" s="70">
        <f t="shared" si="4"/>
        <v>0.30763888888888874</v>
      </c>
      <c r="J30" s="48">
        <f t="shared" si="5"/>
        <v>0.3493055555555554</v>
      </c>
      <c r="K30" s="48">
        <f t="shared" si="6"/>
        <v>0.4743055555555554</v>
      </c>
      <c r="L30" s="48">
        <f t="shared" si="7"/>
        <v>0.5576388888888888</v>
      </c>
      <c r="M30" s="48">
        <f t="shared" si="8"/>
        <v>0.6618055555555554</v>
      </c>
      <c r="O30" s="57" t="s">
        <v>61</v>
      </c>
      <c r="P30" s="58" t="s">
        <v>40</v>
      </c>
      <c r="Q30" s="60">
        <f t="shared" si="0"/>
        <v>33</v>
      </c>
      <c r="R30" s="46">
        <v>1.1</v>
      </c>
      <c r="S30" s="59">
        <f t="shared" si="1"/>
        <v>27.7</v>
      </c>
      <c r="T30" s="48">
        <v>0.001388888888888889</v>
      </c>
      <c r="U30" s="48">
        <f t="shared" si="2"/>
        <v>0.03680555555555556</v>
      </c>
      <c r="V30" s="48">
        <f t="shared" si="9"/>
        <v>0.279861111111111</v>
      </c>
      <c r="W30" s="48">
        <f t="shared" si="10"/>
        <v>0.37013888888888874</v>
      </c>
      <c r="X30" s="48">
        <f t="shared" si="11"/>
        <v>0.4118055555555554</v>
      </c>
      <c r="Y30" s="48">
        <f t="shared" si="12"/>
        <v>0.5368055555555554</v>
      </c>
      <c r="Z30" s="69">
        <f t="shared" si="13"/>
        <v>0.6201388888888888</v>
      </c>
      <c r="AA30" s="73"/>
      <c r="AC30" s="64"/>
      <c r="AD30" s="64"/>
      <c r="AE30" s="64"/>
      <c r="AF30" s="64"/>
      <c r="AG30" s="64"/>
    </row>
    <row r="31" spans="1:33" s="44" customFormat="1" ht="10.5">
      <c r="A31" s="57" t="s">
        <v>52</v>
      </c>
      <c r="B31" s="58" t="s">
        <v>40</v>
      </c>
      <c r="C31" s="60">
        <f t="shared" si="3"/>
        <v>41.99999999999999</v>
      </c>
      <c r="D31" s="46">
        <v>0.7</v>
      </c>
      <c r="E31" s="59">
        <f t="shared" si="16"/>
        <v>32.2</v>
      </c>
      <c r="F31" s="48">
        <v>0.0006944444444444445</v>
      </c>
      <c r="G31" s="69">
        <f t="shared" si="15"/>
        <v>0.03749999999999999</v>
      </c>
      <c r="H31" s="73"/>
      <c r="I31" s="70">
        <f t="shared" si="4"/>
        <v>0.3083333333333332</v>
      </c>
      <c r="J31" s="48">
        <f t="shared" si="5"/>
        <v>0.34999999999999987</v>
      </c>
      <c r="K31" s="48">
        <f t="shared" si="6"/>
        <v>0.47499999999999987</v>
      </c>
      <c r="L31" s="48">
        <f t="shared" si="7"/>
        <v>0.5583333333333332</v>
      </c>
      <c r="M31" s="48">
        <f t="shared" si="8"/>
        <v>0.6624999999999999</v>
      </c>
      <c r="O31" s="57" t="s">
        <v>62</v>
      </c>
      <c r="P31" s="58" t="s">
        <v>40</v>
      </c>
      <c r="Q31" s="60">
        <f t="shared" si="0"/>
        <v>35.99999999999999</v>
      </c>
      <c r="R31" s="46">
        <v>1.2</v>
      </c>
      <c r="S31" s="59">
        <f t="shared" si="1"/>
        <v>28.9</v>
      </c>
      <c r="T31" s="48">
        <v>0.001388888888888889</v>
      </c>
      <c r="U31" s="48">
        <f t="shared" si="2"/>
        <v>0.03819444444444445</v>
      </c>
      <c r="V31" s="48">
        <f t="shared" si="9"/>
        <v>0.2812499999999999</v>
      </c>
      <c r="W31" s="48">
        <f t="shared" si="10"/>
        <v>0.3715277777777776</v>
      </c>
      <c r="X31" s="48">
        <f t="shared" si="11"/>
        <v>0.4131944444444443</v>
      </c>
      <c r="Y31" s="48">
        <f t="shared" si="12"/>
        <v>0.5381944444444443</v>
      </c>
      <c r="Z31" s="69">
        <f t="shared" si="13"/>
        <v>0.6215277777777777</v>
      </c>
      <c r="AA31" s="73"/>
      <c r="AC31" s="64"/>
      <c r="AD31" s="64"/>
      <c r="AE31" s="64"/>
      <c r="AF31" s="64"/>
      <c r="AG31" s="64"/>
    </row>
    <row r="32" spans="1:33" s="44" customFormat="1" ht="10.5">
      <c r="A32" s="57" t="s">
        <v>71</v>
      </c>
      <c r="B32" s="58" t="s">
        <v>40</v>
      </c>
      <c r="C32" s="60">
        <f t="shared" si="3"/>
        <v>24</v>
      </c>
      <c r="D32" s="46">
        <v>0.8</v>
      </c>
      <c r="E32" s="59">
        <f t="shared" si="16"/>
        <v>33</v>
      </c>
      <c r="F32" s="48">
        <v>0.001388888888888889</v>
      </c>
      <c r="G32" s="69">
        <f t="shared" si="15"/>
        <v>0.03888888888888888</v>
      </c>
      <c r="H32" s="73"/>
      <c r="I32" s="70">
        <f t="shared" si="4"/>
        <v>0.30972222222222207</v>
      </c>
      <c r="J32" s="48">
        <f t="shared" si="5"/>
        <v>0.35138888888888875</v>
      </c>
      <c r="K32" s="48">
        <f t="shared" si="6"/>
        <v>0.47638888888888875</v>
      </c>
      <c r="L32" s="48">
        <f t="shared" si="7"/>
        <v>0.5597222222222221</v>
      </c>
      <c r="M32" s="48">
        <f t="shared" si="8"/>
        <v>0.6638888888888888</v>
      </c>
      <c r="O32" s="57" t="s">
        <v>63</v>
      </c>
      <c r="P32" s="58" t="s">
        <v>40</v>
      </c>
      <c r="Q32" s="60">
        <f t="shared" si="0"/>
        <v>36</v>
      </c>
      <c r="R32" s="46">
        <v>3</v>
      </c>
      <c r="S32" s="59">
        <f t="shared" si="1"/>
        <v>31.9</v>
      </c>
      <c r="T32" s="48">
        <v>0.003472222222222222</v>
      </c>
      <c r="U32" s="48">
        <f t="shared" si="2"/>
        <v>0.04166666666666667</v>
      </c>
      <c r="V32" s="48">
        <f t="shared" si="9"/>
        <v>0.2847222222222221</v>
      </c>
      <c r="W32" s="48">
        <f t="shared" si="10"/>
        <v>0.37499999999999983</v>
      </c>
      <c r="X32" s="48">
        <f t="shared" si="11"/>
        <v>0.4166666666666665</v>
      </c>
      <c r="Y32" s="48">
        <f t="shared" si="12"/>
        <v>0.5416666666666665</v>
      </c>
      <c r="Z32" s="69">
        <f t="shared" si="13"/>
        <v>0.6249999999999999</v>
      </c>
      <c r="AA32" s="73"/>
      <c r="AC32" s="64"/>
      <c r="AD32" s="64"/>
      <c r="AE32" s="64"/>
      <c r="AF32" s="64"/>
      <c r="AG32" s="64"/>
    </row>
    <row r="33" spans="1:33" s="44" customFormat="1" ht="10.5">
      <c r="A33" s="57" t="s">
        <v>72</v>
      </c>
      <c r="B33" s="58" t="s">
        <v>40</v>
      </c>
      <c r="C33" s="60">
        <f t="shared" si="3"/>
        <v>27</v>
      </c>
      <c r="D33" s="46">
        <v>0.9</v>
      </c>
      <c r="E33" s="59">
        <f t="shared" si="16"/>
        <v>33.9</v>
      </c>
      <c r="F33" s="48">
        <v>0.001388888888888889</v>
      </c>
      <c r="G33" s="69">
        <f t="shared" si="15"/>
        <v>0.04027777777777777</v>
      </c>
      <c r="H33" s="73"/>
      <c r="I33" s="70">
        <f t="shared" si="4"/>
        <v>0.31111111111111095</v>
      </c>
      <c r="J33" s="48">
        <f t="shared" si="5"/>
        <v>0.35277777777777763</v>
      </c>
      <c r="K33" s="48">
        <f t="shared" si="6"/>
        <v>0.47777777777777763</v>
      </c>
      <c r="L33" s="48">
        <f t="shared" si="7"/>
        <v>0.561111111111111</v>
      </c>
      <c r="M33" s="48">
        <f t="shared" si="8"/>
        <v>0.6652777777777776</v>
      </c>
      <c r="O33" s="57" t="s">
        <v>68</v>
      </c>
      <c r="P33" s="58" t="s">
        <v>40</v>
      </c>
      <c r="Q33" s="60">
        <f t="shared" si="0"/>
        <v>35.99999999999999</v>
      </c>
      <c r="R33" s="46">
        <v>0.6</v>
      </c>
      <c r="S33" s="59">
        <f t="shared" si="1"/>
        <v>32.5</v>
      </c>
      <c r="T33" s="48">
        <v>0.0006944444444444445</v>
      </c>
      <c r="U33" s="48">
        <f t="shared" si="2"/>
        <v>0.04236111111111111</v>
      </c>
      <c r="V33" s="48">
        <f t="shared" si="9"/>
        <v>0.28541666666666654</v>
      </c>
      <c r="W33" s="48">
        <f t="shared" si="10"/>
        <v>0.3756944444444443</v>
      </c>
      <c r="X33" s="48">
        <f t="shared" si="11"/>
        <v>0.41736111111111096</v>
      </c>
      <c r="Y33" s="48">
        <f t="shared" si="12"/>
        <v>0.542361111111111</v>
      </c>
      <c r="Z33" s="69">
        <f t="shared" si="13"/>
        <v>0.6256944444444443</v>
      </c>
      <c r="AA33" s="73"/>
      <c r="AC33" s="64"/>
      <c r="AD33" s="64"/>
      <c r="AE33" s="64"/>
      <c r="AF33" s="64"/>
      <c r="AG33" s="64"/>
    </row>
    <row r="34" spans="1:33" s="44" customFormat="1" ht="10.5">
      <c r="A34" s="57" t="s">
        <v>73</v>
      </c>
      <c r="B34" s="58" t="s">
        <v>31</v>
      </c>
      <c r="C34" s="60">
        <f t="shared" si="3"/>
        <v>33</v>
      </c>
      <c r="D34" s="46">
        <v>1.1</v>
      </c>
      <c r="E34" s="59">
        <f t="shared" si="16"/>
        <v>35</v>
      </c>
      <c r="F34" s="48">
        <v>0.001388888888888889</v>
      </c>
      <c r="G34" s="69">
        <f t="shared" si="15"/>
        <v>0.041666666666666664</v>
      </c>
      <c r="H34" s="73"/>
      <c r="I34" s="70">
        <f t="shared" si="4"/>
        <v>0.31249999999999983</v>
      </c>
      <c r="J34" s="48">
        <f t="shared" si="5"/>
        <v>0.3541666666666665</v>
      </c>
      <c r="K34" s="48">
        <f t="shared" si="6"/>
        <v>0.4791666666666665</v>
      </c>
      <c r="L34" s="48">
        <f t="shared" si="7"/>
        <v>0.5624999999999999</v>
      </c>
      <c r="M34" s="48">
        <f t="shared" si="8"/>
        <v>0.6666666666666665</v>
      </c>
      <c r="O34" s="57" t="s">
        <v>69</v>
      </c>
      <c r="P34" s="58" t="s">
        <v>40</v>
      </c>
      <c r="Q34" s="60">
        <f t="shared" si="0"/>
        <v>44</v>
      </c>
      <c r="R34" s="46">
        <v>2.2</v>
      </c>
      <c r="S34" s="59">
        <f t="shared" si="1"/>
        <v>34.7</v>
      </c>
      <c r="T34" s="48">
        <v>0.0020833333333333333</v>
      </c>
      <c r="U34" s="48">
        <f t="shared" si="2"/>
        <v>0.044444444444444446</v>
      </c>
      <c r="V34" s="48">
        <f t="shared" si="9"/>
        <v>0.28749999999999987</v>
      </c>
      <c r="W34" s="48">
        <f t="shared" si="10"/>
        <v>0.3777777777777776</v>
      </c>
      <c r="X34" s="48">
        <f t="shared" si="11"/>
        <v>0.4194444444444443</v>
      </c>
      <c r="Y34" s="48">
        <f t="shared" si="12"/>
        <v>0.5444444444444443</v>
      </c>
      <c r="Z34" s="69">
        <f t="shared" si="13"/>
        <v>0.6277777777777777</v>
      </c>
      <c r="AA34" s="73"/>
      <c r="AC34" s="64"/>
      <c r="AD34" s="64"/>
      <c r="AE34" s="64"/>
      <c r="AF34" s="64"/>
      <c r="AG34" s="64"/>
    </row>
    <row r="35" spans="1:33" s="44" customFormat="1" ht="10.5">
      <c r="A35" s="57" t="s">
        <v>74</v>
      </c>
      <c r="B35" s="58" t="s">
        <v>31</v>
      </c>
      <c r="C35" s="60">
        <f t="shared" si="3"/>
        <v>45</v>
      </c>
      <c r="D35" s="46">
        <v>3</v>
      </c>
      <c r="E35" s="59">
        <f t="shared" si="16"/>
        <v>38</v>
      </c>
      <c r="F35" s="48">
        <v>0.002777777777777778</v>
      </c>
      <c r="G35" s="69">
        <f t="shared" si="15"/>
        <v>0.04444444444444444</v>
      </c>
      <c r="H35" s="73"/>
      <c r="I35" s="70">
        <f t="shared" si="4"/>
        <v>0.3152777777777776</v>
      </c>
      <c r="J35" s="48">
        <f t="shared" si="5"/>
        <v>0.3569444444444443</v>
      </c>
      <c r="K35" s="48">
        <f t="shared" si="6"/>
        <v>0.4819444444444443</v>
      </c>
      <c r="L35" s="48">
        <f t="shared" si="7"/>
        <v>0.5652777777777777</v>
      </c>
      <c r="M35" s="48">
        <f t="shared" si="8"/>
        <v>0.6694444444444443</v>
      </c>
      <c r="O35" s="57" t="s">
        <v>70</v>
      </c>
      <c r="P35" s="58" t="s">
        <v>40</v>
      </c>
      <c r="Q35" s="60">
        <f t="shared" si="0"/>
        <v>35.99999999999999</v>
      </c>
      <c r="R35" s="46">
        <v>1.2</v>
      </c>
      <c r="S35" s="59">
        <f t="shared" si="1"/>
        <v>35.900000000000006</v>
      </c>
      <c r="T35" s="48">
        <v>0.001388888888888889</v>
      </c>
      <c r="U35" s="48">
        <f t="shared" si="2"/>
        <v>0.04583333333333334</v>
      </c>
      <c r="V35" s="48">
        <f t="shared" si="9"/>
        <v>0.28888888888888875</v>
      </c>
      <c r="W35" s="48">
        <f t="shared" si="10"/>
        <v>0.3791666666666665</v>
      </c>
      <c r="X35" s="48">
        <f t="shared" si="11"/>
        <v>0.42083333333333317</v>
      </c>
      <c r="Y35" s="48">
        <f t="shared" si="12"/>
        <v>0.5458333333333332</v>
      </c>
      <c r="Z35" s="69">
        <f t="shared" si="13"/>
        <v>0.6291666666666665</v>
      </c>
      <c r="AA35" s="73"/>
      <c r="AC35" s="64"/>
      <c r="AD35" s="64"/>
      <c r="AE35" s="64"/>
      <c r="AF35" s="64"/>
      <c r="AG35" s="64"/>
    </row>
    <row r="36" spans="1:33" s="44" customFormat="1" ht="10.5">
      <c r="A36" s="57" t="s">
        <v>75</v>
      </c>
      <c r="B36" s="58" t="s">
        <v>31</v>
      </c>
      <c r="C36" s="60">
        <f t="shared" si="3"/>
        <v>24</v>
      </c>
      <c r="D36" s="46">
        <v>0.8</v>
      </c>
      <c r="E36" s="59">
        <f t="shared" si="16"/>
        <v>38.8</v>
      </c>
      <c r="F36" s="48">
        <v>0.001388888888888889</v>
      </c>
      <c r="G36" s="69">
        <f t="shared" si="15"/>
        <v>0.04583333333333333</v>
      </c>
      <c r="H36" s="71"/>
      <c r="I36" s="70">
        <f t="shared" si="4"/>
        <v>0.3166666666666665</v>
      </c>
      <c r="J36" s="48">
        <f t="shared" si="5"/>
        <v>0.35833333333333317</v>
      </c>
      <c r="K36" s="48">
        <f t="shared" si="6"/>
        <v>0.48333333333333317</v>
      </c>
      <c r="L36" s="48">
        <f t="shared" si="7"/>
        <v>0.5666666666666665</v>
      </c>
      <c r="M36" s="48">
        <f t="shared" si="8"/>
        <v>0.6708333333333332</v>
      </c>
      <c r="O36" s="57" t="s">
        <v>10</v>
      </c>
      <c r="P36" s="58" t="s">
        <v>32</v>
      </c>
      <c r="Q36" s="60">
        <f t="shared" si="0"/>
        <v>38</v>
      </c>
      <c r="R36" s="46">
        <v>1.9</v>
      </c>
      <c r="S36" s="59">
        <f t="shared" si="1"/>
        <v>37.800000000000004</v>
      </c>
      <c r="T36" s="48">
        <v>0.0020833333333333333</v>
      </c>
      <c r="U36" s="48">
        <f t="shared" si="2"/>
        <v>0.04791666666666667</v>
      </c>
      <c r="V36" s="48">
        <f t="shared" si="9"/>
        <v>0.2909722222222221</v>
      </c>
      <c r="W36" s="48">
        <f t="shared" si="10"/>
        <v>0.3812499999999998</v>
      </c>
      <c r="X36" s="48">
        <f t="shared" si="11"/>
        <v>0.4229166666666665</v>
      </c>
      <c r="Y36" s="48">
        <f t="shared" si="12"/>
        <v>0.5479166666666665</v>
      </c>
      <c r="Z36" s="69">
        <f t="shared" si="13"/>
        <v>0.6312499999999999</v>
      </c>
      <c r="AA36" s="73"/>
      <c r="AC36" s="64"/>
      <c r="AD36" s="64"/>
      <c r="AE36" s="64"/>
      <c r="AF36" s="64"/>
      <c r="AG36" s="64"/>
    </row>
    <row r="37" spans="1:33" s="44" customFormat="1" ht="10.5">
      <c r="A37" s="57" t="s">
        <v>76</v>
      </c>
      <c r="B37" s="58" t="s">
        <v>31</v>
      </c>
      <c r="C37" s="60">
        <f t="shared" si="3"/>
        <v>41.99999999999999</v>
      </c>
      <c r="D37" s="46">
        <v>1.4</v>
      </c>
      <c r="E37" s="59">
        <f t="shared" si="16"/>
        <v>40.199999999999996</v>
      </c>
      <c r="F37" s="48">
        <v>0.001388888888888889</v>
      </c>
      <c r="G37" s="48">
        <f t="shared" si="15"/>
        <v>0.04722222222222222</v>
      </c>
      <c r="H37" s="71">
        <v>0.23263888888888887</v>
      </c>
      <c r="I37" s="48">
        <f t="shared" si="4"/>
        <v>0.31805555555555537</v>
      </c>
      <c r="J37" s="48">
        <f t="shared" si="5"/>
        <v>0.35972222222222205</v>
      </c>
      <c r="K37" s="48">
        <f t="shared" si="6"/>
        <v>0.48472222222222205</v>
      </c>
      <c r="L37" s="48">
        <f t="shared" si="7"/>
        <v>0.5680555555555554</v>
      </c>
      <c r="M37" s="48">
        <f t="shared" si="8"/>
        <v>0.672222222222222</v>
      </c>
      <c r="O37" s="57" t="s">
        <v>9</v>
      </c>
      <c r="P37" s="58" t="s">
        <v>32</v>
      </c>
      <c r="Q37" s="60">
        <f t="shared" si="0"/>
        <v>41.99999999999999</v>
      </c>
      <c r="R37" s="46">
        <v>1.4</v>
      </c>
      <c r="S37" s="59">
        <f t="shared" si="1"/>
        <v>39.2</v>
      </c>
      <c r="T37" s="48">
        <v>0.001388888888888889</v>
      </c>
      <c r="U37" s="48">
        <f t="shared" si="2"/>
        <v>0.04930555555555556</v>
      </c>
      <c r="V37" s="48">
        <f t="shared" si="9"/>
        <v>0.29236111111111096</v>
      </c>
      <c r="W37" s="48">
        <f t="shared" si="10"/>
        <v>0.3826388888888887</v>
      </c>
      <c r="X37" s="48">
        <f t="shared" si="11"/>
        <v>0.4243055555555554</v>
      </c>
      <c r="Y37" s="48">
        <f t="shared" si="12"/>
        <v>0.5493055555555554</v>
      </c>
      <c r="Z37" s="69">
        <f t="shared" si="13"/>
        <v>0.6326388888888888</v>
      </c>
      <c r="AA37" s="73"/>
      <c r="AC37" s="64"/>
      <c r="AD37" s="64"/>
      <c r="AE37" s="64"/>
      <c r="AF37" s="64"/>
      <c r="AG37" s="64"/>
    </row>
    <row r="38" spans="1:33" s="44" customFormat="1" ht="10.5">
      <c r="A38" s="57" t="s">
        <v>77</v>
      </c>
      <c r="B38" s="58" t="s">
        <v>40</v>
      </c>
      <c r="C38" s="60">
        <f t="shared" si="3"/>
        <v>30</v>
      </c>
      <c r="D38" s="46">
        <v>1</v>
      </c>
      <c r="E38" s="59">
        <f t="shared" si="16"/>
        <v>41.199999999999996</v>
      </c>
      <c r="F38" s="48">
        <v>0.001388888888888889</v>
      </c>
      <c r="G38" s="48">
        <f t="shared" si="15"/>
        <v>0.04861111111111111</v>
      </c>
      <c r="H38" s="48">
        <f aca="true" t="shared" si="17" ref="H38:H43">H37+F38</f>
        <v>0.23402777777777775</v>
      </c>
      <c r="I38" s="48">
        <f t="shared" si="4"/>
        <v>0.31944444444444425</v>
      </c>
      <c r="J38" s="48">
        <f t="shared" si="5"/>
        <v>0.36111111111111094</v>
      </c>
      <c r="K38" s="48">
        <f t="shared" si="6"/>
        <v>0.48611111111111094</v>
      </c>
      <c r="L38" s="48">
        <f t="shared" si="7"/>
        <v>0.5694444444444443</v>
      </c>
      <c r="M38" s="48">
        <f t="shared" si="8"/>
        <v>0.6736111111111109</v>
      </c>
      <c r="O38" s="57" t="s">
        <v>8</v>
      </c>
      <c r="P38" s="58" t="s">
        <v>32</v>
      </c>
      <c r="Q38" s="60">
        <f t="shared" si="0"/>
        <v>48</v>
      </c>
      <c r="R38" s="46">
        <v>0.8</v>
      </c>
      <c r="S38" s="59">
        <f t="shared" si="1"/>
        <v>40</v>
      </c>
      <c r="T38" s="48">
        <v>0.0006944444444444445</v>
      </c>
      <c r="U38" s="48">
        <f t="shared" si="2"/>
        <v>0.05</v>
      </c>
      <c r="V38" s="48">
        <f t="shared" si="9"/>
        <v>0.2930555555555554</v>
      </c>
      <c r="W38" s="48">
        <f t="shared" si="10"/>
        <v>0.38333333333333314</v>
      </c>
      <c r="X38" s="48">
        <f t="shared" si="11"/>
        <v>0.4249999999999998</v>
      </c>
      <c r="Y38" s="48">
        <f t="shared" si="12"/>
        <v>0.5499999999999998</v>
      </c>
      <c r="Z38" s="69">
        <f t="shared" si="13"/>
        <v>0.6333333333333332</v>
      </c>
      <c r="AA38" s="73"/>
      <c r="AC38" s="64"/>
      <c r="AD38" s="64"/>
      <c r="AE38" s="64"/>
      <c r="AF38" s="64"/>
      <c r="AG38" s="64"/>
    </row>
    <row r="39" spans="1:33" s="44" customFormat="1" ht="10.5">
      <c r="A39" s="57" t="s">
        <v>172</v>
      </c>
      <c r="B39" s="58" t="s">
        <v>40</v>
      </c>
      <c r="C39" s="60">
        <f t="shared" si="3"/>
        <v>45</v>
      </c>
      <c r="D39" s="46">
        <v>1.5</v>
      </c>
      <c r="E39" s="59">
        <f t="shared" si="16"/>
        <v>42.699999999999996</v>
      </c>
      <c r="F39" s="48">
        <v>0.001388888888888889</v>
      </c>
      <c r="G39" s="48">
        <f t="shared" si="15"/>
        <v>0.05</v>
      </c>
      <c r="H39" s="48">
        <f t="shared" si="17"/>
        <v>0.23541666666666664</v>
      </c>
      <c r="I39" s="48">
        <f t="shared" si="4"/>
        <v>0.32083333333333314</v>
      </c>
      <c r="J39" s="48">
        <f t="shared" si="5"/>
        <v>0.3624999999999998</v>
      </c>
      <c r="K39" s="48">
        <f t="shared" si="6"/>
        <v>0.4874999999999998</v>
      </c>
      <c r="L39" s="48">
        <f t="shared" si="7"/>
        <v>0.5708333333333332</v>
      </c>
      <c r="M39" s="48">
        <f t="shared" si="8"/>
        <v>0.6749999999999998</v>
      </c>
      <c r="O39" s="57" t="s">
        <v>7</v>
      </c>
      <c r="P39" s="58" t="s">
        <v>32</v>
      </c>
      <c r="Q39" s="60">
        <f t="shared" si="0"/>
        <v>38</v>
      </c>
      <c r="R39" s="46">
        <v>1.9</v>
      </c>
      <c r="S39" s="59">
        <f t="shared" si="1"/>
        <v>41.9</v>
      </c>
      <c r="T39" s="48">
        <v>0.0020833333333333333</v>
      </c>
      <c r="U39" s="48">
        <f t="shared" si="2"/>
        <v>0.052083333333333336</v>
      </c>
      <c r="V39" s="48">
        <f t="shared" si="9"/>
        <v>0.29513888888888873</v>
      </c>
      <c r="W39" s="48">
        <f t="shared" si="10"/>
        <v>0.38541666666666646</v>
      </c>
      <c r="X39" s="48">
        <f t="shared" si="11"/>
        <v>0.42708333333333315</v>
      </c>
      <c r="Y39" s="48">
        <f t="shared" si="12"/>
        <v>0.5520833333333331</v>
      </c>
      <c r="Z39" s="69">
        <f t="shared" si="13"/>
        <v>0.6354166666666665</v>
      </c>
      <c r="AA39" s="73"/>
      <c r="AC39" s="64"/>
      <c r="AD39" s="64"/>
      <c r="AE39" s="64"/>
      <c r="AF39" s="64"/>
      <c r="AG39" s="64"/>
    </row>
    <row r="40" spans="1:33" s="44" customFormat="1" ht="10.5">
      <c r="A40" s="57" t="s">
        <v>78</v>
      </c>
      <c r="B40" s="58" t="s">
        <v>40</v>
      </c>
      <c r="C40" s="60">
        <f t="shared" si="3"/>
        <v>44</v>
      </c>
      <c r="D40" s="46">
        <v>2.2</v>
      </c>
      <c r="E40" s="59">
        <f t="shared" si="16"/>
        <v>44.9</v>
      </c>
      <c r="F40" s="48">
        <v>0.0020833333333333333</v>
      </c>
      <c r="G40" s="48">
        <f t="shared" si="15"/>
        <v>0.052083333333333336</v>
      </c>
      <c r="H40" s="48">
        <f t="shared" si="17"/>
        <v>0.23749999999999996</v>
      </c>
      <c r="I40" s="48">
        <f t="shared" si="4"/>
        <v>0.32291666666666646</v>
      </c>
      <c r="J40" s="48">
        <f t="shared" si="5"/>
        <v>0.36458333333333315</v>
      </c>
      <c r="K40" s="48">
        <f t="shared" si="6"/>
        <v>0.48958333333333315</v>
      </c>
      <c r="L40" s="48">
        <f t="shared" si="7"/>
        <v>0.5729166666666665</v>
      </c>
      <c r="M40" s="48">
        <f t="shared" si="8"/>
        <v>0.6770833333333331</v>
      </c>
      <c r="O40" s="57" t="s">
        <v>28</v>
      </c>
      <c r="P40" s="58" t="s">
        <v>31</v>
      </c>
      <c r="Q40" s="60">
        <f t="shared" si="0"/>
        <v>43.20000000000001</v>
      </c>
      <c r="R40" s="46">
        <v>3.6</v>
      </c>
      <c r="S40" s="59">
        <f t="shared" si="1"/>
        <v>45.5</v>
      </c>
      <c r="T40" s="48">
        <v>0.003472222222222222</v>
      </c>
      <c r="U40" s="48">
        <f t="shared" si="2"/>
        <v>0.05555555555555556</v>
      </c>
      <c r="V40" s="48">
        <f t="shared" si="9"/>
        <v>0.29861111111111094</v>
      </c>
      <c r="W40" s="48">
        <f t="shared" si="10"/>
        <v>0.3888888888888887</v>
      </c>
      <c r="X40" s="48">
        <f t="shared" si="11"/>
        <v>0.43055555555555536</v>
      </c>
      <c r="Y40" s="48">
        <f t="shared" si="12"/>
        <v>0.5555555555555554</v>
      </c>
      <c r="Z40" s="69">
        <f t="shared" si="13"/>
        <v>0.6388888888888887</v>
      </c>
      <c r="AA40" s="73"/>
      <c r="AC40" s="64"/>
      <c r="AD40" s="64"/>
      <c r="AE40" s="64"/>
      <c r="AF40" s="64"/>
      <c r="AG40" s="64"/>
    </row>
    <row r="41" spans="1:33" s="44" customFormat="1" ht="10.5">
      <c r="A41" s="57" t="s">
        <v>173</v>
      </c>
      <c r="B41" s="58" t="s">
        <v>40</v>
      </c>
      <c r="C41" s="60">
        <f t="shared" si="3"/>
        <v>41.99999999999999</v>
      </c>
      <c r="D41" s="46">
        <v>0.7</v>
      </c>
      <c r="E41" s="59">
        <f t="shared" si="16"/>
        <v>45.6</v>
      </c>
      <c r="F41" s="48">
        <v>0.0006944444444444445</v>
      </c>
      <c r="G41" s="48">
        <f t="shared" si="15"/>
        <v>0.05277777777777778</v>
      </c>
      <c r="H41" s="48">
        <f t="shared" si="17"/>
        <v>0.2381944444444444</v>
      </c>
      <c r="I41" s="48">
        <f t="shared" si="4"/>
        <v>0.3236111111111109</v>
      </c>
      <c r="J41" s="48">
        <f t="shared" si="5"/>
        <v>0.3652777777777776</v>
      </c>
      <c r="K41" s="48">
        <f t="shared" si="6"/>
        <v>0.4902777777777776</v>
      </c>
      <c r="L41" s="48">
        <f t="shared" si="7"/>
        <v>0.573611111111111</v>
      </c>
      <c r="M41" s="48">
        <f t="shared" si="8"/>
        <v>0.6777777777777776</v>
      </c>
      <c r="O41" s="57" t="s">
        <v>37</v>
      </c>
      <c r="P41" s="58" t="s">
        <v>31</v>
      </c>
      <c r="Q41" s="60">
        <f t="shared" si="0"/>
        <v>20</v>
      </c>
      <c r="R41" s="46">
        <v>1</v>
      </c>
      <c r="S41" s="59">
        <f t="shared" si="1"/>
        <v>46.5</v>
      </c>
      <c r="T41" s="48">
        <v>0.0020833333333333333</v>
      </c>
      <c r="U41" s="48">
        <f t="shared" si="2"/>
        <v>0.05763888888888889</v>
      </c>
      <c r="V41" s="48">
        <f t="shared" si="9"/>
        <v>0.30069444444444426</v>
      </c>
      <c r="W41" s="48">
        <f t="shared" si="10"/>
        <v>0.390972222222222</v>
      </c>
      <c r="X41" s="48">
        <f t="shared" si="11"/>
        <v>0.4326388888888887</v>
      </c>
      <c r="Y41" s="48">
        <f t="shared" si="12"/>
        <v>0.5576388888888887</v>
      </c>
      <c r="Z41" s="69">
        <f t="shared" si="13"/>
        <v>0.640972222222222</v>
      </c>
      <c r="AA41" s="73"/>
      <c r="AC41" s="64"/>
      <c r="AD41" s="64"/>
      <c r="AE41" s="64"/>
      <c r="AF41" s="64"/>
      <c r="AG41" s="64"/>
    </row>
    <row r="42" spans="1:33" s="44" customFormat="1" ht="10.5">
      <c r="A42" s="57" t="s">
        <v>174</v>
      </c>
      <c r="B42" s="58" t="s">
        <v>40</v>
      </c>
      <c r="C42" s="60">
        <f t="shared" si="3"/>
        <v>42</v>
      </c>
      <c r="D42" s="46">
        <v>2.1</v>
      </c>
      <c r="E42" s="59">
        <f t="shared" si="16"/>
        <v>47.7</v>
      </c>
      <c r="F42" s="48">
        <v>0.0020833333333333333</v>
      </c>
      <c r="G42" s="48">
        <f t="shared" si="15"/>
        <v>0.05486111111111111</v>
      </c>
      <c r="H42" s="48">
        <f t="shared" si="17"/>
        <v>0.24027777777777773</v>
      </c>
      <c r="I42" s="48">
        <f t="shared" si="4"/>
        <v>0.32569444444444423</v>
      </c>
      <c r="J42" s="48">
        <f t="shared" si="5"/>
        <v>0.3673611111111109</v>
      </c>
      <c r="K42" s="48">
        <f t="shared" si="6"/>
        <v>0.4923611111111109</v>
      </c>
      <c r="L42" s="48">
        <f t="shared" si="7"/>
        <v>0.5756944444444443</v>
      </c>
      <c r="M42" s="48">
        <f t="shared" si="8"/>
        <v>0.6798611111111109</v>
      </c>
      <c r="O42" s="57" t="s">
        <v>38</v>
      </c>
      <c r="P42" s="58" t="s">
        <v>31</v>
      </c>
      <c r="Q42" s="60">
        <f t="shared" si="0"/>
        <v>27</v>
      </c>
      <c r="R42" s="46">
        <v>0.9</v>
      </c>
      <c r="S42" s="59">
        <f t="shared" si="1"/>
        <v>47.4</v>
      </c>
      <c r="T42" s="48">
        <v>0.001388888888888889</v>
      </c>
      <c r="U42" s="48">
        <f t="shared" si="2"/>
        <v>0.05902777777777778</v>
      </c>
      <c r="V42" s="48">
        <f t="shared" si="9"/>
        <v>0.30208333333333315</v>
      </c>
      <c r="W42" s="48">
        <f t="shared" si="10"/>
        <v>0.3923611111111109</v>
      </c>
      <c r="X42" s="48">
        <f t="shared" si="11"/>
        <v>0.43402777777777757</v>
      </c>
      <c r="Y42" s="48">
        <f t="shared" si="12"/>
        <v>0.5590277777777776</v>
      </c>
      <c r="Z42" s="69">
        <f t="shared" si="13"/>
        <v>0.6423611111111109</v>
      </c>
      <c r="AA42" s="73"/>
      <c r="AC42" s="64"/>
      <c r="AD42" s="64"/>
      <c r="AE42" s="64"/>
      <c r="AF42" s="64"/>
      <c r="AG42" s="64"/>
    </row>
    <row r="43" spans="1:33" s="44" customFormat="1" ht="10.5">
      <c r="A43" s="57" t="s">
        <v>175</v>
      </c>
      <c r="B43" s="58" t="s">
        <v>40</v>
      </c>
      <c r="C43" s="60">
        <f t="shared" si="3"/>
        <v>27</v>
      </c>
      <c r="D43" s="46">
        <v>0.9</v>
      </c>
      <c r="E43" s="59">
        <f t="shared" si="16"/>
        <v>48.6</v>
      </c>
      <c r="F43" s="48">
        <v>0.001388888888888889</v>
      </c>
      <c r="G43" s="48">
        <f t="shared" si="15"/>
        <v>0.05625</v>
      </c>
      <c r="H43" s="48">
        <f t="shared" si="17"/>
        <v>0.2416666666666666</v>
      </c>
      <c r="I43" s="48">
        <f t="shared" si="4"/>
        <v>0.3270833333333331</v>
      </c>
      <c r="J43" s="48">
        <f t="shared" si="5"/>
        <v>0.3687499999999998</v>
      </c>
      <c r="K43" s="48">
        <f t="shared" si="6"/>
        <v>0.4937499999999998</v>
      </c>
      <c r="L43" s="48">
        <f t="shared" si="7"/>
        <v>0.5770833333333332</v>
      </c>
      <c r="M43" s="48">
        <f t="shared" si="8"/>
        <v>0.6812499999999998</v>
      </c>
      <c r="O43" s="57" t="s">
        <v>24</v>
      </c>
      <c r="P43" s="58" t="s">
        <v>30</v>
      </c>
      <c r="Q43" s="60">
        <f t="shared" si="0"/>
        <v>16.5</v>
      </c>
      <c r="R43" s="46">
        <v>1.1</v>
      </c>
      <c r="S43" s="59">
        <f t="shared" si="1"/>
        <v>48.5</v>
      </c>
      <c r="T43" s="48">
        <v>0.002777777777777778</v>
      </c>
      <c r="U43" s="48">
        <f t="shared" si="2"/>
        <v>0.06180555555555556</v>
      </c>
      <c r="V43" s="48">
        <f t="shared" si="9"/>
        <v>0.3048611111111109</v>
      </c>
      <c r="W43" s="48">
        <f t="shared" si="10"/>
        <v>0.39513888888888865</v>
      </c>
      <c r="X43" s="48">
        <f t="shared" si="11"/>
        <v>0.43680555555555534</v>
      </c>
      <c r="Y43" s="48">
        <f t="shared" si="12"/>
        <v>0.5618055555555553</v>
      </c>
      <c r="Z43" s="69">
        <f t="shared" si="13"/>
        <v>0.6451388888888887</v>
      </c>
      <c r="AA43" s="71"/>
      <c r="AC43" s="64"/>
      <c r="AD43" s="64"/>
      <c r="AE43" s="64"/>
      <c r="AF43" s="64"/>
      <c r="AG43" s="64"/>
    </row>
    <row r="44" spans="1:33" s="44" customFormat="1" ht="10.5">
      <c r="A44" s="51"/>
      <c r="B44" s="52"/>
      <c r="C44" s="56"/>
      <c r="D44" s="47"/>
      <c r="E44" s="54"/>
      <c r="F44" s="55"/>
      <c r="G44" s="55"/>
      <c r="H44" s="55"/>
      <c r="I44" s="55"/>
      <c r="J44" s="55"/>
      <c r="K44" s="55"/>
      <c r="L44" s="55"/>
      <c r="M44" s="55"/>
      <c r="O44" s="51"/>
      <c r="P44" s="52"/>
      <c r="Q44" s="56"/>
      <c r="R44" s="47"/>
      <c r="S44" s="54"/>
      <c r="T44" s="55"/>
      <c r="U44" s="55"/>
      <c r="V44" s="55"/>
      <c r="W44" s="55"/>
      <c r="X44" s="55"/>
      <c r="Y44" s="55"/>
      <c r="Z44" s="55"/>
      <c r="AA44" s="55"/>
      <c r="AC44" s="64"/>
      <c r="AD44" s="64"/>
      <c r="AE44" s="64"/>
      <c r="AF44" s="64"/>
      <c r="AG44" s="64"/>
    </row>
    <row r="45" spans="1:33" s="44" customFormat="1" ht="10.5">
      <c r="A45" s="51"/>
      <c r="B45" s="52"/>
      <c r="C45" s="56"/>
      <c r="D45" s="47"/>
      <c r="E45" s="54"/>
      <c r="F45" s="55"/>
      <c r="G45" s="55"/>
      <c r="H45" s="55"/>
      <c r="I45" s="55"/>
      <c r="J45" s="55"/>
      <c r="K45" s="55"/>
      <c r="L45" s="55"/>
      <c r="M45" s="55"/>
      <c r="O45" s="51"/>
      <c r="P45" s="52"/>
      <c r="Q45" s="56"/>
      <c r="R45" s="47"/>
      <c r="S45" s="54"/>
      <c r="T45" s="55"/>
      <c r="U45" s="55"/>
      <c r="V45" s="55"/>
      <c r="W45" s="55"/>
      <c r="X45" s="55"/>
      <c r="Y45" s="55"/>
      <c r="Z45" s="55"/>
      <c r="AA45" s="55"/>
      <c r="AC45" s="64"/>
      <c r="AD45" s="64"/>
      <c r="AE45" s="64"/>
      <c r="AF45" s="64"/>
      <c r="AG45" s="64"/>
    </row>
    <row r="46" spans="1:28" s="64" customFormat="1" ht="10.5">
      <c r="A46" s="44" t="s">
        <v>34</v>
      </c>
      <c r="B46" s="63"/>
      <c r="C46" s="63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44"/>
    </row>
    <row r="47" spans="1:28" s="64" customFormat="1" ht="10.5">
      <c r="A47" s="44"/>
      <c r="B47" s="63"/>
      <c r="C47" s="63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</row>
    <row r="48" spans="1:28" s="64" customFormat="1" ht="10.5">
      <c r="A48" s="44" t="s">
        <v>0</v>
      </c>
      <c r="B48" s="63"/>
      <c r="C48" s="63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</row>
    <row r="49" spans="1:33" s="44" customFormat="1" ht="10.5">
      <c r="A49" s="44" t="s">
        <v>90</v>
      </c>
      <c r="B49" s="63"/>
      <c r="C49" s="63"/>
      <c r="AC49" s="64"/>
      <c r="AD49" s="64"/>
      <c r="AE49" s="64"/>
      <c r="AF49" s="64"/>
      <c r="AG49" s="64"/>
    </row>
    <row r="50" spans="1:33" s="44" customFormat="1" ht="10.5">
      <c r="A50" s="76" t="s">
        <v>186</v>
      </c>
      <c r="B50" s="63"/>
      <c r="C50" s="63"/>
      <c r="AC50" s="64"/>
      <c r="AD50" s="64"/>
      <c r="AE50" s="64"/>
      <c r="AF50" s="64"/>
      <c r="AG50" s="64"/>
    </row>
    <row r="51" spans="1:33" s="44" customFormat="1" ht="10.5">
      <c r="A51" s="65" t="s">
        <v>171</v>
      </c>
      <c r="B51" s="63"/>
      <c r="C51" s="63"/>
      <c r="AC51" s="64"/>
      <c r="AD51" s="64"/>
      <c r="AE51" s="64"/>
      <c r="AF51" s="64"/>
      <c r="AG51" s="64"/>
    </row>
    <row r="52" spans="1:33" s="44" customFormat="1" ht="10.5">
      <c r="A52" s="44" t="s">
        <v>6</v>
      </c>
      <c r="B52" s="63"/>
      <c r="C52" s="63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C52" s="64"/>
      <c r="AD52" s="64"/>
      <c r="AE52" s="64"/>
      <c r="AF52" s="64"/>
      <c r="AG52" s="64"/>
    </row>
    <row r="53" spans="1:33" s="44" customFormat="1" ht="10.5">
      <c r="A53" s="44" t="s">
        <v>36</v>
      </c>
      <c r="B53" s="63"/>
      <c r="C53" s="63"/>
      <c r="N53" s="51"/>
      <c r="O53" s="51"/>
      <c r="P53" s="52"/>
      <c r="Q53" s="53"/>
      <c r="R53" s="47"/>
      <c r="S53" s="54"/>
      <c r="T53" s="55"/>
      <c r="U53" s="55"/>
      <c r="V53" s="55"/>
      <c r="W53" s="55"/>
      <c r="X53" s="55"/>
      <c r="Y53" s="55"/>
      <c r="Z53" s="55"/>
      <c r="AA53" s="55"/>
      <c r="AC53" s="64"/>
      <c r="AD53" s="64"/>
      <c r="AE53" s="64"/>
      <c r="AF53" s="64"/>
      <c r="AG53" s="64"/>
    </row>
    <row r="54" spans="2:33" s="44" customFormat="1" ht="10.5">
      <c r="B54" s="63"/>
      <c r="C54" s="63"/>
      <c r="E54" s="66"/>
      <c r="F54" s="66"/>
      <c r="N54" s="51"/>
      <c r="O54" s="51"/>
      <c r="P54" s="52"/>
      <c r="Q54" s="56"/>
      <c r="R54" s="47"/>
      <c r="S54" s="54"/>
      <c r="T54" s="55"/>
      <c r="U54" s="55"/>
      <c r="V54" s="55"/>
      <c r="W54" s="55"/>
      <c r="X54" s="55"/>
      <c r="Y54" s="55"/>
      <c r="Z54" s="55"/>
      <c r="AA54" s="55"/>
      <c r="AC54" s="64"/>
      <c r="AD54" s="64"/>
      <c r="AE54" s="64"/>
      <c r="AF54" s="64"/>
      <c r="AG54" s="64"/>
    </row>
    <row r="55" spans="1:33" s="44" customFormat="1" ht="10.5">
      <c r="A55" s="44" t="s">
        <v>169</v>
      </c>
      <c r="B55" s="63"/>
      <c r="C55" s="63"/>
      <c r="E55" s="66"/>
      <c r="F55" s="66"/>
      <c r="N55" s="51"/>
      <c r="O55" s="51"/>
      <c r="P55" s="52"/>
      <c r="Q55" s="56"/>
      <c r="R55" s="47"/>
      <c r="S55" s="54"/>
      <c r="T55" s="55"/>
      <c r="U55" s="55"/>
      <c r="V55" s="55"/>
      <c r="W55" s="55"/>
      <c r="X55" s="55"/>
      <c r="Y55" s="55"/>
      <c r="Z55" s="55"/>
      <c r="AA55" s="55"/>
      <c r="AC55" s="64"/>
      <c r="AD55" s="64"/>
      <c r="AE55" s="64"/>
      <c r="AF55" s="64"/>
      <c r="AG55" s="64"/>
    </row>
    <row r="56" spans="1:33" s="44" customFormat="1" ht="10.5">
      <c r="A56" s="44" t="s">
        <v>187</v>
      </c>
      <c r="B56" s="63"/>
      <c r="C56" s="63"/>
      <c r="E56" s="66"/>
      <c r="F56" s="66"/>
      <c r="N56" s="51"/>
      <c r="O56" s="51"/>
      <c r="P56" s="52"/>
      <c r="Q56" s="56"/>
      <c r="R56" s="47"/>
      <c r="S56" s="54"/>
      <c r="T56" s="55"/>
      <c r="U56" s="55"/>
      <c r="V56" s="55"/>
      <c r="W56" s="55"/>
      <c r="X56" s="55"/>
      <c r="Y56" s="55"/>
      <c r="Z56" s="55"/>
      <c r="AA56" s="55"/>
      <c r="AC56" s="64"/>
      <c r="AD56" s="64"/>
      <c r="AE56" s="64"/>
      <c r="AF56" s="64"/>
      <c r="AG56" s="64"/>
    </row>
    <row r="57" spans="1:28" s="64" customFormat="1" ht="10.5">
      <c r="A57" s="44" t="s">
        <v>41</v>
      </c>
      <c r="B57" s="63"/>
      <c r="C57" s="63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51"/>
      <c r="O57" s="51"/>
      <c r="P57" s="52"/>
      <c r="Q57" s="56"/>
      <c r="R57" s="47"/>
      <c r="S57" s="54"/>
      <c r="T57" s="55"/>
      <c r="U57" s="55"/>
      <c r="V57" s="55"/>
      <c r="W57" s="55"/>
      <c r="X57" s="55"/>
      <c r="Y57" s="55"/>
      <c r="Z57" s="55"/>
      <c r="AA57" s="55"/>
      <c r="AB57" s="44"/>
    </row>
    <row r="58" spans="1:28" s="64" customFormat="1" ht="10.5">
      <c r="A58" s="44"/>
      <c r="B58" s="63"/>
      <c r="C58" s="63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51"/>
      <c r="O58" s="51"/>
      <c r="P58" s="52"/>
      <c r="Q58" s="56"/>
      <c r="R58" s="47"/>
      <c r="S58" s="54"/>
      <c r="T58" s="55"/>
      <c r="U58" s="55"/>
      <c r="V58" s="55"/>
      <c r="W58" s="55"/>
      <c r="X58" s="55"/>
      <c r="Y58" s="55"/>
      <c r="Z58" s="55"/>
      <c r="AA58" s="55"/>
      <c r="AB58" s="44"/>
    </row>
  </sheetData>
  <sheetProtection/>
  <mergeCells count="13">
    <mergeCell ref="U7:U9"/>
    <mergeCell ref="G7:G9"/>
    <mergeCell ref="P7:P9"/>
    <mergeCell ref="Q7:Q9"/>
    <mergeCell ref="R7:R9"/>
    <mergeCell ref="S7:S9"/>
    <mergeCell ref="T7:T9"/>
    <mergeCell ref="D4:E4"/>
    <mergeCell ref="B7:B9"/>
    <mergeCell ref="C7:C9"/>
    <mergeCell ref="D7:D9"/>
    <mergeCell ref="E7:E9"/>
    <mergeCell ref="F7:F9"/>
  </mergeCells>
  <printOptions/>
  <pageMargins left="0" right="0" top="0" bottom="0" header="0" footer="0"/>
  <pageSetup fitToHeight="1" fitToWidth="1"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7"/>
  <sheetViews>
    <sheetView zoomScalePageLayoutView="0" workbookViewId="0" topLeftCell="C4">
      <selection activeCell="C4" sqref="A1:IV16384"/>
    </sheetView>
  </sheetViews>
  <sheetFormatPr defaultColWidth="9.140625" defaultRowHeight="12.75"/>
  <cols>
    <col min="1" max="1" width="5.8515625" style="62" customWidth="1"/>
    <col min="2" max="2" width="46.00390625" style="43" customWidth="1"/>
    <col min="3" max="4" width="5.7109375" style="67" customWidth="1"/>
    <col min="5" max="5" width="10.00390625" style="43" customWidth="1"/>
    <col min="6" max="10" width="5.7109375" style="43" customWidth="1"/>
    <col min="11" max="13" width="6.7109375" style="43" customWidth="1"/>
    <col min="14" max="14" width="6.7109375" style="43" hidden="1" customWidth="1"/>
    <col min="15" max="15" width="4.140625" style="43" customWidth="1"/>
    <col min="16" max="16" width="47.7109375" style="43" bestFit="1" customWidth="1"/>
    <col min="17" max="18" width="5.7109375" style="43" customWidth="1"/>
    <col min="19" max="19" width="9.28125" style="43" customWidth="1"/>
    <col min="20" max="20" width="5.7109375" style="43" customWidth="1"/>
    <col min="21" max="21" width="6.140625" style="43" customWidth="1"/>
    <col min="22" max="22" width="6.57421875" style="43" customWidth="1"/>
    <col min="23" max="23" width="6.7109375" style="43" customWidth="1"/>
    <col min="24" max="24" width="6.7109375" style="43" hidden="1" customWidth="1"/>
    <col min="25" max="28" width="6.7109375" style="43" customWidth="1"/>
    <col min="29" max="16384" width="9.140625" style="62" customWidth="1"/>
  </cols>
  <sheetData>
    <row r="1" spans="2:14" s="43" customFormat="1" ht="11.25">
      <c r="B1" s="42" t="s">
        <v>14</v>
      </c>
      <c r="C1" s="61"/>
      <c r="D1" s="61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2:14" s="43" customFormat="1" ht="11.25">
      <c r="B2" s="42" t="s">
        <v>89</v>
      </c>
      <c r="C2" s="104" t="s">
        <v>256</v>
      </c>
      <c r="D2" s="61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2:14" ht="12">
      <c r="B3" s="42" t="s">
        <v>15</v>
      </c>
      <c r="C3" s="42" t="s">
        <v>17</v>
      </c>
      <c r="D3" s="61"/>
      <c r="E3" s="42" t="s">
        <v>293</v>
      </c>
      <c r="F3" s="42"/>
      <c r="G3" s="42"/>
      <c r="H3" s="42"/>
      <c r="I3" s="42"/>
      <c r="J3" s="42"/>
      <c r="K3" s="42"/>
      <c r="L3" s="42"/>
      <c r="M3" s="42"/>
      <c r="N3" s="42"/>
    </row>
    <row r="4" spans="2:14" ht="12">
      <c r="B4" s="42" t="s">
        <v>16</v>
      </c>
      <c r="C4" s="42"/>
      <c r="D4" s="61"/>
      <c r="E4" s="187"/>
      <c r="F4" s="187"/>
      <c r="G4" s="42"/>
      <c r="H4" s="42"/>
      <c r="I4" s="42"/>
      <c r="J4" s="42"/>
      <c r="K4" s="42"/>
      <c r="L4" s="42"/>
      <c r="M4" s="42"/>
      <c r="N4" s="42"/>
    </row>
    <row r="7" spans="1:28" s="107" customFormat="1" ht="12.75" customHeight="1">
      <c r="A7" s="190" t="s">
        <v>290</v>
      </c>
      <c r="B7" s="105" t="s">
        <v>19</v>
      </c>
      <c r="C7" s="189" t="s">
        <v>33</v>
      </c>
      <c r="D7" s="189" t="s">
        <v>29</v>
      </c>
      <c r="E7" s="189" t="s">
        <v>258</v>
      </c>
      <c r="F7" s="189" t="s">
        <v>21</v>
      </c>
      <c r="G7" s="189" t="s">
        <v>22</v>
      </c>
      <c r="H7" s="195" t="s">
        <v>23</v>
      </c>
      <c r="I7" s="132" t="s">
        <v>190</v>
      </c>
      <c r="J7" s="127" t="s">
        <v>190</v>
      </c>
      <c r="K7" s="135" t="s">
        <v>190</v>
      </c>
      <c r="L7" s="126" t="s">
        <v>1</v>
      </c>
      <c r="M7" s="130" t="s">
        <v>1</v>
      </c>
      <c r="N7" s="123"/>
      <c r="O7" s="192" t="s">
        <v>290</v>
      </c>
      <c r="P7" s="105" t="s">
        <v>19</v>
      </c>
      <c r="Q7" s="189" t="s">
        <v>33</v>
      </c>
      <c r="R7" s="189" t="s">
        <v>29</v>
      </c>
      <c r="S7" s="189" t="s">
        <v>258</v>
      </c>
      <c r="T7" s="189" t="s">
        <v>21</v>
      </c>
      <c r="U7" s="189" t="s">
        <v>22</v>
      </c>
      <c r="V7" s="189" t="s">
        <v>23</v>
      </c>
      <c r="W7" s="130" t="s">
        <v>1</v>
      </c>
      <c r="X7" s="123"/>
      <c r="Y7" s="133" t="s">
        <v>190</v>
      </c>
      <c r="Z7" s="128" t="s">
        <v>190</v>
      </c>
      <c r="AA7" s="135" t="s">
        <v>190</v>
      </c>
      <c r="AB7" s="126" t="s">
        <v>1</v>
      </c>
    </row>
    <row r="8" spans="1:28" s="107" customFormat="1" ht="11.25">
      <c r="A8" s="191"/>
      <c r="B8" s="105" t="s">
        <v>2</v>
      </c>
      <c r="C8" s="189"/>
      <c r="D8" s="189"/>
      <c r="E8" s="189"/>
      <c r="F8" s="189"/>
      <c r="G8" s="189"/>
      <c r="H8" s="195"/>
      <c r="I8" s="132" t="s">
        <v>4</v>
      </c>
      <c r="J8" s="127" t="s">
        <v>4</v>
      </c>
      <c r="K8" s="105" t="s">
        <v>4</v>
      </c>
      <c r="L8" s="122"/>
      <c r="M8" s="131" t="s">
        <v>4</v>
      </c>
      <c r="N8" s="124"/>
      <c r="O8" s="193"/>
      <c r="P8" s="105" t="s">
        <v>2</v>
      </c>
      <c r="Q8" s="189"/>
      <c r="R8" s="189"/>
      <c r="S8" s="189"/>
      <c r="T8" s="189"/>
      <c r="U8" s="189"/>
      <c r="V8" s="189"/>
      <c r="W8" s="131" t="s">
        <v>4</v>
      </c>
      <c r="X8" s="124"/>
      <c r="Y8" s="134" t="s">
        <v>4</v>
      </c>
      <c r="Z8" s="129" t="s">
        <v>4</v>
      </c>
      <c r="AA8" s="105" t="s">
        <v>4</v>
      </c>
      <c r="AB8" s="122" t="s">
        <v>4</v>
      </c>
    </row>
    <row r="9" spans="1:28" s="107" customFormat="1" ht="28.5" customHeight="1">
      <c r="A9" s="191"/>
      <c r="B9" s="105" t="s">
        <v>5</v>
      </c>
      <c r="C9" s="189"/>
      <c r="D9" s="189"/>
      <c r="E9" s="189"/>
      <c r="F9" s="189"/>
      <c r="G9" s="189"/>
      <c r="H9" s="195"/>
      <c r="I9" s="106" t="s">
        <v>311</v>
      </c>
      <c r="J9" s="106" t="s">
        <v>310</v>
      </c>
      <c r="K9" s="106"/>
      <c r="L9" s="106" t="s">
        <v>312</v>
      </c>
      <c r="M9" s="106" t="s">
        <v>309</v>
      </c>
      <c r="N9" s="125" t="s">
        <v>309</v>
      </c>
      <c r="O9" s="194"/>
      <c r="P9" s="105" t="s">
        <v>5</v>
      </c>
      <c r="Q9" s="189"/>
      <c r="R9" s="189"/>
      <c r="S9" s="189"/>
      <c r="T9" s="189"/>
      <c r="U9" s="189"/>
      <c r="V9" s="189"/>
      <c r="W9" s="106" t="s">
        <v>309</v>
      </c>
      <c r="X9" s="125" t="s">
        <v>309</v>
      </c>
      <c r="Y9" s="106" t="s">
        <v>311</v>
      </c>
      <c r="Z9" s="106" t="s">
        <v>310</v>
      </c>
      <c r="AA9" s="106" t="s">
        <v>309</v>
      </c>
      <c r="AB9" s="106" t="s">
        <v>312</v>
      </c>
    </row>
    <row r="10" spans="1:28" ht="12">
      <c r="A10" s="116">
        <v>1</v>
      </c>
      <c r="B10" s="108" t="s">
        <v>203</v>
      </c>
      <c r="C10" s="110" t="s">
        <v>192</v>
      </c>
      <c r="D10" s="111" t="str">
        <f aca="true" t="shared" si="0" ref="D10:D64">IF(E10&gt;0.2,E10/G10/24,"-")</f>
        <v>-</v>
      </c>
      <c r="E10" s="112">
        <v>0</v>
      </c>
      <c r="F10" s="113">
        <v>0</v>
      </c>
      <c r="G10" s="109">
        <v>0</v>
      </c>
      <c r="H10" s="109">
        <v>0</v>
      </c>
      <c r="I10" s="109">
        <v>0.22916666666666666</v>
      </c>
      <c r="J10" s="109">
        <v>0.3333333333333333</v>
      </c>
      <c r="K10" s="114">
        <v>0.375</v>
      </c>
      <c r="L10" s="114">
        <v>0.513888888888889</v>
      </c>
      <c r="M10" s="114">
        <v>0.6458333333333334</v>
      </c>
      <c r="N10" s="114">
        <v>0.6527777777777778</v>
      </c>
      <c r="O10" s="117">
        <v>1</v>
      </c>
      <c r="P10" s="108" t="s">
        <v>294</v>
      </c>
      <c r="Q10" s="110" t="s">
        <v>40</v>
      </c>
      <c r="R10" s="111"/>
      <c r="S10" s="112"/>
      <c r="T10" s="113">
        <v>0</v>
      </c>
      <c r="U10" s="109">
        <v>0.0006944444444444445</v>
      </c>
      <c r="V10" s="109">
        <v>0</v>
      </c>
      <c r="W10" s="109">
        <v>0.22916666666666666</v>
      </c>
      <c r="X10" s="109">
        <v>0.2777777777777778</v>
      </c>
      <c r="Y10" s="109">
        <v>0.375</v>
      </c>
      <c r="Z10" s="109">
        <v>0.47222222222222227</v>
      </c>
      <c r="AA10" s="109">
        <v>0.513888888888889</v>
      </c>
      <c r="AB10" s="109">
        <v>0.6458333333333334</v>
      </c>
    </row>
    <row r="11" spans="1:28" ht="12">
      <c r="A11" s="116">
        <f>SUM(A10+1)</f>
        <v>2</v>
      </c>
      <c r="B11" s="108" t="s">
        <v>289</v>
      </c>
      <c r="C11" s="110" t="s">
        <v>31</v>
      </c>
      <c r="D11" s="111">
        <f t="shared" si="0"/>
        <v>17.999999999999996</v>
      </c>
      <c r="E11" s="112">
        <v>1.2</v>
      </c>
      <c r="F11" s="113">
        <f>E11+F10</f>
        <v>1.2</v>
      </c>
      <c r="G11" s="109">
        <v>0.002777777777777778</v>
      </c>
      <c r="H11" s="109">
        <f>H10+G11</f>
        <v>0.002777777777777778</v>
      </c>
      <c r="I11" s="109">
        <f>I10+G11</f>
        <v>0.23194444444444443</v>
      </c>
      <c r="J11" s="109">
        <f>J10+G11</f>
        <v>0.3361111111111111</v>
      </c>
      <c r="K11" s="109">
        <f>K10+G11</f>
        <v>0.37777777777777777</v>
      </c>
      <c r="L11" s="109">
        <f>G11+L10</f>
        <v>0.5166666666666667</v>
      </c>
      <c r="M11" s="109">
        <f aca="true" t="shared" si="1" ref="M11:M42">M10+G11</f>
        <v>0.6486111111111111</v>
      </c>
      <c r="N11" s="109">
        <f aca="true" t="shared" si="2" ref="N11:N42">N10+G11</f>
        <v>0.6555555555555556</v>
      </c>
      <c r="O11" s="117">
        <f>SUM(O10+1)</f>
        <v>2</v>
      </c>
      <c r="P11" s="108" t="s">
        <v>228</v>
      </c>
      <c r="Q11" s="110" t="s">
        <v>31</v>
      </c>
      <c r="R11" s="111">
        <f aca="true" t="shared" si="3" ref="R11:R29">IF(S11&gt;0.2,S11/U11/24,"-")</f>
        <v>46.5</v>
      </c>
      <c r="S11" s="112">
        <v>3.1</v>
      </c>
      <c r="T11" s="113">
        <f aca="true" t="shared" si="4" ref="T11:T29">S11+T10</f>
        <v>3.1</v>
      </c>
      <c r="U11" s="109">
        <v>0.002777777777777778</v>
      </c>
      <c r="V11" s="109">
        <f aca="true" t="shared" si="5" ref="V11:V64">V10+U11</f>
        <v>0.002777777777777778</v>
      </c>
      <c r="W11" s="109">
        <f>W10+U11</f>
        <v>0.23194444444444443</v>
      </c>
      <c r="X11" s="109">
        <f>U11+X10</f>
        <v>0.28055555555555556</v>
      </c>
      <c r="Y11" s="109">
        <f>Y10+U11</f>
        <v>0.37777777777777777</v>
      </c>
      <c r="Z11" s="109">
        <f>Z10+U11</f>
        <v>0.47500000000000003</v>
      </c>
      <c r="AA11" s="109">
        <f>AA10+U11</f>
        <v>0.5166666666666667</v>
      </c>
      <c r="AB11" s="109">
        <f>U11+AB10</f>
        <v>0.6486111111111111</v>
      </c>
    </row>
    <row r="12" spans="1:33" s="43" customFormat="1" ht="12">
      <c r="A12" s="116">
        <f aca="true" t="shared" si="6" ref="A12:A64">SUM(A11+1)</f>
        <v>3</v>
      </c>
      <c r="B12" s="108" t="s">
        <v>244</v>
      </c>
      <c r="C12" s="110" t="s">
        <v>31</v>
      </c>
      <c r="D12" s="111">
        <f t="shared" si="0"/>
        <v>34</v>
      </c>
      <c r="E12" s="112">
        <v>1.7</v>
      </c>
      <c r="F12" s="113">
        <f aca="true" t="shared" si="7" ref="F12:F64">E12+F11</f>
        <v>2.9</v>
      </c>
      <c r="G12" s="109">
        <v>0.0020833333333333333</v>
      </c>
      <c r="H12" s="109">
        <f aca="true" t="shared" si="8" ref="H12:H64">H11+G12</f>
        <v>0.004861111111111111</v>
      </c>
      <c r="I12" s="109">
        <f aca="true" t="shared" si="9" ref="I12:I64">I11+G12</f>
        <v>0.23402777777777775</v>
      </c>
      <c r="J12" s="109">
        <f aca="true" t="shared" si="10" ref="J12:J64">J11+G12</f>
        <v>0.3381944444444444</v>
      </c>
      <c r="K12" s="109">
        <f aca="true" t="shared" si="11" ref="K12:K64">K11+G12</f>
        <v>0.3798611111111111</v>
      </c>
      <c r="L12" s="109">
        <f aca="true" t="shared" si="12" ref="L12:L64">G12+L11</f>
        <v>0.51875</v>
      </c>
      <c r="M12" s="109">
        <f t="shared" si="1"/>
        <v>0.6506944444444445</v>
      </c>
      <c r="N12" s="109">
        <f t="shared" si="2"/>
        <v>0.6576388888888889</v>
      </c>
      <c r="O12" s="117">
        <f aca="true" t="shared" si="13" ref="O12:O64">SUM(O11+1)</f>
        <v>3</v>
      </c>
      <c r="P12" s="108" t="s">
        <v>274</v>
      </c>
      <c r="Q12" s="110" t="s">
        <v>31</v>
      </c>
      <c r="R12" s="111">
        <f t="shared" si="3"/>
        <v>45</v>
      </c>
      <c r="S12" s="112">
        <v>1.5</v>
      </c>
      <c r="T12" s="113">
        <f t="shared" si="4"/>
        <v>4.6</v>
      </c>
      <c r="U12" s="109">
        <v>0.001388888888888889</v>
      </c>
      <c r="V12" s="109">
        <f t="shared" si="5"/>
        <v>0.004166666666666667</v>
      </c>
      <c r="W12" s="109">
        <f aca="true" t="shared" si="14" ref="W12:W64">W11+U12</f>
        <v>0.2333333333333333</v>
      </c>
      <c r="X12" s="109">
        <f aca="true" t="shared" si="15" ref="X12:X64">U12+X11</f>
        <v>0.28194444444444444</v>
      </c>
      <c r="Y12" s="109">
        <f aca="true" t="shared" si="16" ref="Y12:Y64">Y11+U12</f>
        <v>0.37916666666666665</v>
      </c>
      <c r="Z12" s="109">
        <f aca="true" t="shared" si="17" ref="Z12:Z64">Z11+U12</f>
        <v>0.4763888888888889</v>
      </c>
      <c r="AA12" s="109">
        <f aca="true" t="shared" si="18" ref="AA12:AA64">AA11+U12</f>
        <v>0.5180555555555556</v>
      </c>
      <c r="AB12" s="109">
        <f aca="true" t="shared" si="19" ref="AB12:AB64">U12+AB11</f>
        <v>0.65</v>
      </c>
      <c r="AC12" s="62"/>
      <c r="AD12" s="62"/>
      <c r="AE12" s="62"/>
      <c r="AF12" s="62"/>
      <c r="AG12" s="62"/>
    </row>
    <row r="13" spans="1:33" s="43" customFormat="1" ht="12">
      <c r="A13" s="116">
        <f t="shared" si="6"/>
        <v>4</v>
      </c>
      <c r="B13" s="108" t="s">
        <v>243</v>
      </c>
      <c r="C13" s="110" t="s">
        <v>31</v>
      </c>
      <c r="D13" s="111">
        <f t="shared" si="0"/>
        <v>43.5</v>
      </c>
      <c r="E13" s="112">
        <v>2.9</v>
      </c>
      <c r="F13" s="113">
        <f t="shared" si="7"/>
        <v>5.8</v>
      </c>
      <c r="G13" s="109">
        <v>0.002777777777777778</v>
      </c>
      <c r="H13" s="109">
        <f t="shared" si="8"/>
        <v>0.0076388888888888895</v>
      </c>
      <c r="I13" s="109">
        <f t="shared" si="9"/>
        <v>0.23680555555555552</v>
      </c>
      <c r="J13" s="109">
        <f t="shared" si="10"/>
        <v>0.3409722222222222</v>
      </c>
      <c r="K13" s="109">
        <f t="shared" si="11"/>
        <v>0.38263888888888886</v>
      </c>
      <c r="L13" s="109">
        <f t="shared" si="12"/>
        <v>0.5215277777777778</v>
      </c>
      <c r="M13" s="109">
        <f t="shared" si="1"/>
        <v>0.6534722222222222</v>
      </c>
      <c r="N13" s="109">
        <f t="shared" si="2"/>
        <v>0.6604166666666667</v>
      </c>
      <c r="O13" s="117">
        <f t="shared" si="13"/>
        <v>4</v>
      </c>
      <c r="P13" s="108" t="s">
        <v>275</v>
      </c>
      <c r="Q13" s="110" t="s">
        <v>31</v>
      </c>
      <c r="R13" s="111">
        <f t="shared" si="3"/>
        <v>39</v>
      </c>
      <c r="S13" s="112">
        <v>1.3</v>
      </c>
      <c r="T13" s="113">
        <f t="shared" si="4"/>
        <v>5.8999999999999995</v>
      </c>
      <c r="U13" s="109">
        <v>0.001388888888888889</v>
      </c>
      <c r="V13" s="109">
        <f t="shared" si="5"/>
        <v>0.005555555555555556</v>
      </c>
      <c r="W13" s="109">
        <f t="shared" si="14"/>
        <v>0.2347222222222222</v>
      </c>
      <c r="X13" s="109">
        <f t="shared" si="15"/>
        <v>0.2833333333333333</v>
      </c>
      <c r="Y13" s="109">
        <f t="shared" si="16"/>
        <v>0.38055555555555554</v>
      </c>
      <c r="Z13" s="109">
        <f t="shared" si="17"/>
        <v>0.4777777777777778</v>
      </c>
      <c r="AA13" s="109">
        <f t="shared" si="18"/>
        <v>0.5194444444444445</v>
      </c>
      <c r="AB13" s="109">
        <f t="shared" si="19"/>
        <v>0.6513888888888889</v>
      </c>
      <c r="AC13" s="62"/>
      <c r="AD13" s="62"/>
      <c r="AE13" s="62"/>
      <c r="AF13" s="62"/>
      <c r="AG13" s="62"/>
    </row>
    <row r="14" spans="1:33" s="43" customFormat="1" ht="12">
      <c r="A14" s="116">
        <f t="shared" si="6"/>
        <v>5</v>
      </c>
      <c r="B14" s="108" t="s">
        <v>291</v>
      </c>
      <c r="C14" s="110" t="s">
        <v>31</v>
      </c>
      <c r="D14" s="111">
        <f t="shared" si="0"/>
        <v>24</v>
      </c>
      <c r="E14" s="112">
        <v>0.4</v>
      </c>
      <c r="F14" s="113">
        <f t="shared" si="7"/>
        <v>6.2</v>
      </c>
      <c r="G14" s="109">
        <v>0.0006944444444444445</v>
      </c>
      <c r="H14" s="109">
        <f t="shared" si="8"/>
        <v>0.008333333333333333</v>
      </c>
      <c r="I14" s="109">
        <f t="shared" si="9"/>
        <v>0.23749999999999996</v>
      </c>
      <c r="J14" s="109">
        <f t="shared" si="10"/>
        <v>0.3416666666666666</v>
      </c>
      <c r="K14" s="109">
        <f t="shared" si="11"/>
        <v>0.3833333333333333</v>
      </c>
      <c r="L14" s="109">
        <f t="shared" si="12"/>
        <v>0.5222222222222223</v>
      </c>
      <c r="M14" s="109">
        <f t="shared" si="1"/>
        <v>0.6541666666666667</v>
      </c>
      <c r="N14" s="109">
        <f t="shared" si="2"/>
        <v>0.6611111111111111</v>
      </c>
      <c r="O14" s="117">
        <f t="shared" si="13"/>
        <v>5</v>
      </c>
      <c r="P14" s="108" t="s">
        <v>229</v>
      </c>
      <c r="Q14" s="110" t="s">
        <v>31</v>
      </c>
      <c r="R14" s="111">
        <f t="shared" si="3"/>
        <v>56.99999999999999</v>
      </c>
      <c r="S14" s="112">
        <v>3.8</v>
      </c>
      <c r="T14" s="113">
        <f t="shared" si="4"/>
        <v>9.7</v>
      </c>
      <c r="U14" s="109">
        <v>0.002777777777777778</v>
      </c>
      <c r="V14" s="109">
        <f t="shared" si="5"/>
        <v>0.008333333333333333</v>
      </c>
      <c r="W14" s="109">
        <f t="shared" si="14"/>
        <v>0.23749999999999996</v>
      </c>
      <c r="X14" s="109">
        <f t="shared" si="15"/>
        <v>0.2861111111111111</v>
      </c>
      <c r="Y14" s="109">
        <f t="shared" si="16"/>
        <v>0.3833333333333333</v>
      </c>
      <c r="Z14" s="109">
        <f t="shared" si="17"/>
        <v>0.48055555555555557</v>
      </c>
      <c r="AA14" s="109">
        <f t="shared" si="18"/>
        <v>0.5222222222222223</v>
      </c>
      <c r="AB14" s="109">
        <f t="shared" si="19"/>
        <v>0.6541666666666667</v>
      </c>
      <c r="AC14" s="62"/>
      <c r="AD14" s="62"/>
      <c r="AE14" s="62"/>
      <c r="AF14" s="62"/>
      <c r="AG14" s="62"/>
    </row>
    <row r="15" spans="1:33" s="43" customFormat="1" ht="12">
      <c r="A15" s="116">
        <f t="shared" si="6"/>
        <v>6</v>
      </c>
      <c r="B15" s="108" t="s">
        <v>246</v>
      </c>
      <c r="C15" s="110" t="s">
        <v>81</v>
      </c>
      <c r="D15" s="111">
        <f t="shared" si="0"/>
        <v>39</v>
      </c>
      <c r="E15" s="112">
        <v>1.3</v>
      </c>
      <c r="F15" s="113">
        <f t="shared" si="7"/>
        <v>7.5</v>
      </c>
      <c r="G15" s="109">
        <v>0.001388888888888889</v>
      </c>
      <c r="H15" s="109">
        <f t="shared" si="8"/>
        <v>0.009722222222222222</v>
      </c>
      <c r="I15" s="109">
        <f t="shared" si="9"/>
        <v>0.23888888888888885</v>
      </c>
      <c r="J15" s="109">
        <f t="shared" si="10"/>
        <v>0.3430555555555555</v>
      </c>
      <c r="K15" s="109">
        <f t="shared" si="11"/>
        <v>0.3847222222222222</v>
      </c>
      <c r="L15" s="109">
        <f t="shared" si="12"/>
        <v>0.5236111111111111</v>
      </c>
      <c r="M15" s="109">
        <f t="shared" si="1"/>
        <v>0.6555555555555556</v>
      </c>
      <c r="N15" s="109">
        <f t="shared" si="2"/>
        <v>0.6625</v>
      </c>
      <c r="O15" s="117">
        <f t="shared" si="13"/>
        <v>6</v>
      </c>
      <c r="P15" s="108" t="s">
        <v>230</v>
      </c>
      <c r="Q15" s="110" t="s">
        <v>31</v>
      </c>
      <c r="R15" s="111">
        <f t="shared" si="3"/>
        <v>33</v>
      </c>
      <c r="S15" s="112">
        <v>1.1</v>
      </c>
      <c r="T15" s="113">
        <f t="shared" si="4"/>
        <v>10.799999999999999</v>
      </c>
      <c r="U15" s="109">
        <v>0.001388888888888889</v>
      </c>
      <c r="V15" s="109">
        <f t="shared" si="5"/>
        <v>0.009722222222222222</v>
      </c>
      <c r="W15" s="109">
        <f t="shared" si="14"/>
        <v>0.23888888888888885</v>
      </c>
      <c r="X15" s="109">
        <f t="shared" si="15"/>
        <v>0.2875</v>
      </c>
      <c r="Y15" s="109">
        <f t="shared" si="16"/>
        <v>0.3847222222222222</v>
      </c>
      <c r="Z15" s="109">
        <f t="shared" si="17"/>
        <v>0.48194444444444445</v>
      </c>
      <c r="AA15" s="109">
        <f t="shared" si="18"/>
        <v>0.5236111111111111</v>
      </c>
      <c r="AB15" s="109">
        <f t="shared" si="19"/>
        <v>0.6555555555555556</v>
      </c>
      <c r="AC15" s="62"/>
      <c r="AD15" s="62"/>
      <c r="AE15" s="62"/>
      <c r="AF15" s="62"/>
      <c r="AG15" s="62"/>
    </row>
    <row r="16" spans="1:33" s="43" customFormat="1" ht="12">
      <c r="A16" s="116">
        <f t="shared" si="6"/>
        <v>7</v>
      </c>
      <c r="B16" s="108" t="s">
        <v>105</v>
      </c>
      <c r="C16" s="110" t="s">
        <v>81</v>
      </c>
      <c r="D16" s="111">
        <f t="shared" si="0"/>
        <v>41.99999999999999</v>
      </c>
      <c r="E16" s="112">
        <v>1.4</v>
      </c>
      <c r="F16" s="113">
        <f t="shared" si="7"/>
        <v>8.9</v>
      </c>
      <c r="G16" s="109">
        <v>0.001388888888888889</v>
      </c>
      <c r="H16" s="109">
        <f t="shared" si="8"/>
        <v>0.011111111111111112</v>
      </c>
      <c r="I16" s="109">
        <f t="shared" si="9"/>
        <v>0.24027777777777773</v>
      </c>
      <c r="J16" s="109">
        <f t="shared" si="10"/>
        <v>0.3444444444444444</v>
      </c>
      <c r="K16" s="109">
        <f t="shared" si="11"/>
        <v>0.38611111111111107</v>
      </c>
      <c r="L16" s="109">
        <f t="shared" si="12"/>
        <v>0.525</v>
      </c>
      <c r="M16" s="109">
        <f t="shared" si="1"/>
        <v>0.6569444444444444</v>
      </c>
      <c r="N16" s="109">
        <f t="shared" si="2"/>
        <v>0.6638888888888889</v>
      </c>
      <c r="O16" s="117">
        <f t="shared" si="13"/>
        <v>7</v>
      </c>
      <c r="P16" s="108" t="s">
        <v>287</v>
      </c>
      <c r="Q16" s="110" t="s">
        <v>31</v>
      </c>
      <c r="R16" s="111">
        <f t="shared" si="3"/>
        <v>44</v>
      </c>
      <c r="S16" s="112">
        <v>2.2</v>
      </c>
      <c r="T16" s="113">
        <f t="shared" si="4"/>
        <v>13</v>
      </c>
      <c r="U16" s="109">
        <v>0.0020833333333333333</v>
      </c>
      <c r="V16" s="109">
        <f t="shared" si="5"/>
        <v>0.011805555555555555</v>
      </c>
      <c r="W16" s="109">
        <f t="shared" si="14"/>
        <v>0.24097222222222217</v>
      </c>
      <c r="X16" s="109">
        <f t="shared" si="15"/>
        <v>0.2895833333333333</v>
      </c>
      <c r="Y16" s="109">
        <f t="shared" si="16"/>
        <v>0.3868055555555555</v>
      </c>
      <c r="Z16" s="109">
        <f t="shared" si="17"/>
        <v>0.4840277777777778</v>
      </c>
      <c r="AA16" s="109">
        <f t="shared" si="18"/>
        <v>0.5256944444444445</v>
      </c>
      <c r="AB16" s="109">
        <f t="shared" si="19"/>
        <v>0.6576388888888889</v>
      </c>
      <c r="AC16" s="62"/>
      <c r="AD16" s="62"/>
      <c r="AE16" s="62"/>
      <c r="AF16" s="62"/>
      <c r="AG16" s="62"/>
    </row>
    <row r="17" spans="1:33" s="43" customFormat="1" ht="12">
      <c r="A17" s="116">
        <f t="shared" si="6"/>
        <v>8</v>
      </c>
      <c r="B17" s="108" t="s">
        <v>106</v>
      </c>
      <c r="C17" s="110" t="s">
        <v>81</v>
      </c>
      <c r="D17" s="111">
        <f t="shared" si="0"/>
        <v>48</v>
      </c>
      <c r="E17" s="112">
        <v>1.6</v>
      </c>
      <c r="F17" s="113">
        <f t="shared" si="7"/>
        <v>10.5</v>
      </c>
      <c r="G17" s="109">
        <v>0.001388888888888889</v>
      </c>
      <c r="H17" s="109">
        <f t="shared" si="8"/>
        <v>0.0125</v>
      </c>
      <c r="I17" s="109">
        <f t="shared" si="9"/>
        <v>0.2416666666666666</v>
      </c>
      <c r="J17" s="109">
        <f t="shared" si="10"/>
        <v>0.34583333333333327</v>
      </c>
      <c r="K17" s="109">
        <f t="shared" si="11"/>
        <v>0.38749999999999996</v>
      </c>
      <c r="L17" s="109">
        <f t="shared" si="12"/>
        <v>0.5263888888888889</v>
      </c>
      <c r="M17" s="109">
        <f t="shared" si="1"/>
        <v>0.6583333333333333</v>
      </c>
      <c r="N17" s="109">
        <f t="shared" si="2"/>
        <v>0.6652777777777777</v>
      </c>
      <c r="O17" s="117">
        <f t="shared" si="13"/>
        <v>8</v>
      </c>
      <c r="P17" s="108" t="s">
        <v>288</v>
      </c>
      <c r="Q17" s="110" t="s">
        <v>31</v>
      </c>
      <c r="R17" s="111">
        <f t="shared" si="3"/>
        <v>30</v>
      </c>
      <c r="S17" s="112">
        <v>1</v>
      </c>
      <c r="T17" s="113">
        <f t="shared" si="4"/>
        <v>14</v>
      </c>
      <c r="U17" s="109">
        <v>0.001388888888888889</v>
      </c>
      <c r="V17" s="109">
        <f t="shared" si="5"/>
        <v>0.013194444444444444</v>
      </c>
      <c r="W17" s="109">
        <f t="shared" si="14"/>
        <v>0.24236111111111105</v>
      </c>
      <c r="X17" s="109">
        <f t="shared" si="15"/>
        <v>0.2909722222222222</v>
      </c>
      <c r="Y17" s="109">
        <f t="shared" si="16"/>
        <v>0.3881944444444444</v>
      </c>
      <c r="Z17" s="109">
        <f t="shared" si="17"/>
        <v>0.48541666666666666</v>
      </c>
      <c r="AA17" s="109">
        <f t="shared" si="18"/>
        <v>0.5270833333333333</v>
      </c>
      <c r="AB17" s="109">
        <f t="shared" si="19"/>
        <v>0.6590277777777778</v>
      </c>
      <c r="AC17" s="62"/>
      <c r="AD17" s="62"/>
      <c r="AE17" s="62"/>
      <c r="AF17" s="62"/>
      <c r="AG17" s="62"/>
    </row>
    <row r="18" spans="1:33" s="43" customFormat="1" ht="12">
      <c r="A18" s="116">
        <f t="shared" si="6"/>
        <v>9</v>
      </c>
      <c r="B18" s="108" t="s">
        <v>107</v>
      </c>
      <c r="C18" s="110" t="s">
        <v>81</v>
      </c>
      <c r="D18" s="111">
        <f t="shared" si="0"/>
        <v>30</v>
      </c>
      <c r="E18" s="112">
        <v>0.5</v>
      </c>
      <c r="F18" s="113">
        <f t="shared" si="7"/>
        <v>11</v>
      </c>
      <c r="G18" s="109">
        <v>0.0006944444444444445</v>
      </c>
      <c r="H18" s="109">
        <f t="shared" si="8"/>
        <v>0.013194444444444444</v>
      </c>
      <c r="I18" s="109">
        <f t="shared" si="9"/>
        <v>0.24236111111111105</v>
      </c>
      <c r="J18" s="109">
        <f t="shared" si="10"/>
        <v>0.3465277777777777</v>
      </c>
      <c r="K18" s="109">
        <f t="shared" si="11"/>
        <v>0.3881944444444444</v>
      </c>
      <c r="L18" s="109">
        <f t="shared" si="12"/>
        <v>0.5270833333333333</v>
      </c>
      <c r="M18" s="109">
        <f t="shared" si="1"/>
        <v>0.6590277777777778</v>
      </c>
      <c r="N18" s="109">
        <f t="shared" si="2"/>
        <v>0.6659722222222222</v>
      </c>
      <c r="O18" s="117">
        <f t="shared" si="13"/>
        <v>9</v>
      </c>
      <c r="P18" s="108" t="s">
        <v>231</v>
      </c>
      <c r="Q18" s="110" t="s">
        <v>31</v>
      </c>
      <c r="R18" s="111">
        <f t="shared" si="3"/>
        <v>45</v>
      </c>
      <c r="S18" s="112">
        <v>1.5</v>
      </c>
      <c r="T18" s="113">
        <f t="shared" si="4"/>
        <v>15.5</v>
      </c>
      <c r="U18" s="109">
        <v>0.001388888888888889</v>
      </c>
      <c r="V18" s="109">
        <f t="shared" si="5"/>
        <v>0.014583333333333334</v>
      </c>
      <c r="W18" s="109">
        <f t="shared" si="14"/>
        <v>0.24374999999999994</v>
      </c>
      <c r="X18" s="109">
        <f t="shared" si="15"/>
        <v>0.29236111111111107</v>
      </c>
      <c r="Y18" s="109">
        <f t="shared" si="16"/>
        <v>0.3895833333333333</v>
      </c>
      <c r="Z18" s="109">
        <f t="shared" si="17"/>
        <v>0.48680555555555555</v>
      </c>
      <c r="AA18" s="109">
        <f t="shared" si="18"/>
        <v>0.5284722222222222</v>
      </c>
      <c r="AB18" s="109">
        <f t="shared" si="19"/>
        <v>0.6604166666666667</v>
      </c>
      <c r="AC18" s="62"/>
      <c r="AD18" s="62"/>
      <c r="AE18" s="62"/>
      <c r="AF18" s="62"/>
      <c r="AG18" s="62"/>
    </row>
    <row r="19" spans="1:33" s="43" customFormat="1" ht="12">
      <c r="A19" s="116">
        <f t="shared" si="6"/>
        <v>10</v>
      </c>
      <c r="B19" s="108" t="s">
        <v>108</v>
      </c>
      <c r="C19" s="110" t="s">
        <v>81</v>
      </c>
      <c r="D19" s="111">
        <f t="shared" si="0"/>
        <v>30</v>
      </c>
      <c r="E19" s="112">
        <v>1</v>
      </c>
      <c r="F19" s="113">
        <f t="shared" si="7"/>
        <v>12</v>
      </c>
      <c r="G19" s="109">
        <v>0.001388888888888889</v>
      </c>
      <c r="H19" s="109">
        <f t="shared" si="8"/>
        <v>0.014583333333333334</v>
      </c>
      <c r="I19" s="109">
        <f t="shared" si="9"/>
        <v>0.24374999999999994</v>
      </c>
      <c r="J19" s="109">
        <f t="shared" si="10"/>
        <v>0.3479166666666666</v>
      </c>
      <c r="K19" s="109">
        <f t="shared" si="11"/>
        <v>0.3895833333333333</v>
      </c>
      <c r="L19" s="109">
        <f t="shared" si="12"/>
        <v>0.5284722222222222</v>
      </c>
      <c r="M19" s="109">
        <f t="shared" si="1"/>
        <v>0.6604166666666667</v>
      </c>
      <c r="N19" s="109">
        <f t="shared" si="2"/>
        <v>0.6673611111111111</v>
      </c>
      <c r="O19" s="117">
        <f t="shared" si="13"/>
        <v>10</v>
      </c>
      <c r="P19" s="108" t="s">
        <v>232</v>
      </c>
      <c r="Q19" s="110" t="s">
        <v>31</v>
      </c>
      <c r="R19" s="111">
        <f t="shared" si="3"/>
        <v>41.99999999999999</v>
      </c>
      <c r="S19" s="112">
        <v>1.4</v>
      </c>
      <c r="T19" s="113">
        <f t="shared" si="4"/>
        <v>16.9</v>
      </c>
      <c r="U19" s="109">
        <v>0.001388888888888889</v>
      </c>
      <c r="V19" s="109">
        <f t="shared" si="5"/>
        <v>0.01597222222222222</v>
      </c>
      <c r="W19" s="109">
        <f t="shared" si="14"/>
        <v>0.24513888888888882</v>
      </c>
      <c r="X19" s="109">
        <f t="shared" si="15"/>
        <v>0.29374999999999996</v>
      </c>
      <c r="Y19" s="109">
        <f t="shared" si="16"/>
        <v>0.39097222222222217</v>
      </c>
      <c r="Z19" s="109">
        <f t="shared" si="17"/>
        <v>0.48819444444444443</v>
      </c>
      <c r="AA19" s="109">
        <f t="shared" si="18"/>
        <v>0.5298611111111111</v>
      </c>
      <c r="AB19" s="109">
        <f t="shared" si="19"/>
        <v>0.6618055555555555</v>
      </c>
      <c r="AC19" s="62"/>
      <c r="AD19" s="62"/>
      <c r="AE19" s="62"/>
      <c r="AF19" s="62"/>
      <c r="AG19" s="62"/>
    </row>
    <row r="20" spans="1:33" s="43" customFormat="1" ht="12">
      <c r="A20" s="116">
        <f t="shared" si="6"/>
        <v>11</v>
      </c>
      <c r="B20" s="108" t="s">
        <v>65</v>
      </c>
      <c r="C20" s="110" t="s">
        <v>40</v>
      </c>
      <c r="D20" s="111">
        <f t="shared" si="0"/>
        <v>36</v>
      </c>
      <c r="E20" s="112">
        <v>1.8</v>
      </c>
      <c r="F20" s="113">
        <f t="shared" si="7"/>
        <v>13.8</v>
      </c>
      <c r="G20" s="109">
        <v>0.0020833333333333333</v>
      </c>
      <c r="H20" s="109">
        <f t="shared" si="8"/>
        <v>0.016666666666666666</v>
      </c>
      <c r="I20" s="109">
        <f t="shared" si="9"/>
        <v>0.24583333333333326</v>
      </c>
      <c r="J20" s="109">
        <f t="shared" si="10"/>
        <v>0.3499999999999999</v>
      </c>
      <c r="K20" s="109">
        <f t="shared" si="11"/>
        <v>0.3916666666666666</v>
      </c>
      <c r="L20" s="109">
        <f t="shared" si="12"/>
        <v>0.5305555555555556</v>
      </c>
      <c r="M20" s="109">
        <f t="shared" si="1"/>
        <v>0.6625</v>
      </c>
      <c r="N20" s="109">
        <f t="shared" si="2"/>
        <v>0.6694444444444444</v>
      </c>
      <c r="O20" s="117">
        <f t="shared" si="13"/>
        <v>11</v>
      </c>
      <c r="P20" s="108" t="s">
        <v>276</v>
      </c>
      <c r="Q20" s="110" t="s">
        <v>31</v>
      </c>
      <c r="R20" s="111">
        <f t="shared" si="3"/>
        <v>35.99999999999999</v>
      </c>
      <c r="S20" s="112">
        <v>0.6</v>
      </c>
      <c r="T20" s="113">
        <f t="shared" si="4"/>
        <v>17.5</v>
      </c>
      <c r="U20" s="109">
        <v>0.0006944444444444445</v>
      </c>
      <c r="V20" s="109">
        <f t="shared" si="5"/>
        <v>0.016666666666666666</v>
      </c>
      <c r="W20" s="109">
        <f t="shared" si="14"/>
        <v>0.24583333333333326</v>
      </c>
      <c r="X20" s="109">
        <f t="shared" si="15"/>
        <v>0.2944444444444444</v>
      </c>
      <c r="Y20" s="109">
        <f t="shared" si="16"/>
        <v>0.3916666666666666</v>
      </c>
      <c r="Z20" s="109">
        <f t="shared" si="17"/>
        <v>0.4888888888888889</v>
      </c>
      <c r="AA20" s="109">
        <f t="shared" si="18"/>
        <v>0.5305555555555556</v>
      </c>
      <c r="AB20" s="109">
        <f t="shared" si="19"/>
        <v>0.6625</v>
      </c>
      <c r="AC20" s="62"/>
      <c r="AD20" s="62"/>
      <c r="AE20" s="62"/>
      <c r="AF20" s="62"/>
      <c r="AG20" s="62"/>
    </row>
    <row r="21" spans="1:33" s="43" customFormat="1" ht="12">
      <c r="A21" s="116">
        <f t="shared" si="6"/>
        <v>12</v>
      </c>
      <c r="B21" s="108" t="s">
        <v>64</v>
      </c>
      <c r="C21" s="110" t="s">
        <v>40</v>
      </c>
      <c r="D21" s="111">
        <f t="shared" si="0"/>
        <v>38</v>
      </c>
      <c r="E21" s="112">
        <v>1.9</v>
      </c>
      <c r="F21" s="113">
        <f t="shared" si="7"/>
        <v>15.700000000000001</v>
      </c>
      <c r="G21" s="109">
        <v>0.0020833333333333333</v>
      </c>
      <c r="H21" s="109">
        <f t="shared" si="8"/>
        <v>0.01875</v>
      </c>
      <c r="I21" s="109">
        <f t="shared" si="9"/>
        <v>0.2479166666666666</v>
      </c>
      <c r="J21" s="109">
        <f t="shared" si="10"/>
        <v>0.35208333333333325</v>
      </c>
      <c r="K21" s="109">
        <f t="shared" si="11"/>
        <v>0.39374999999999993</v>
      </c>
      <c r="L21" s="109">
        <f t="shared" si="12"/>
        <v>0.5326388888888889</v>
      </c>
      <c r="M21" s="109">
        <f t="shared" si="1"/>
        <v>0.6645833333333333</v>
      </c>
      <c r="N21" s="109">
        <f t="shared" si="2"/>
        <v>0.6715277777777777</v>
      </c>
      <c r="O21" s="117">
        <f t="shared" si="13"/>
        <v>12</v>
      </c>
      <c r="P21" s="108" t="s">
        <v>277</v>
      </c>
      <c r="Q21" s="110" t="s">
        <v>31</v>
      </c>
      <c r="R21" s="111">
        <f t="shared" si="3"/>
        <v>40</v>
      </c>
      <c r="S21" s="112">
        <v>2</v>
      </c>
      <c r="T21" s="113">
        <f t="shared" si="4"/>
        <v>19.5</v>
      </c>
      <c r="U21" s="109">
        <v>0.0020833333333333333</v>
      </c>
      <c r="V21" s="109">
        <f t="shared" si="5"/>
        <v>0.01875</v>
      </c>
      <c r="W21" s="109">
        <f t="shared" si="14"/>
        <v>0.2479166666666666</v>
      </c>
      <c r="X21" s="109">
        <f t="shared" si="15"/>
        <v>0.2965277777777777</v>
      </c>
      <c r="Y21" s="109">
        <f t="shared" si="16"/>
        <v>0.39374999999999993</v>
      </c>
      <c r="Z21" s="109">
        <f t="shared" si="17"/>
        <v>0.4909722222222222</v>
      </c>
      <c r="AA21" s="109">
        <f t="shared" si="18"/>
        <v>0.5326388888888889</v>
      </c>
      <c r="AB21" s="109">
        <f t="shared" si="19"/>
        <v>0.6645833333333333</v>
      </c>
      <c r="AC21" s="62"/>
      <c r="AD21" s="62"/>
      <c r="AE21" s="62"/>
      <c r="AF21" s="62"/>
      <c r="AG21" s="62"/>
    </row>
    <row r="22" spans="1:33" s="43" customFormat="1" ht="12">
      <c r="A22" s="116">
        <f t="shared" si="6"/>
        <v>13</v>
      </c>
      <c r="B22" s="108" t="s">
        <v>206</v>
      </c>
      <c r="C22" s="110" t="s">
        <v>40</v>
      </c>
      <c r="D22" s="111">
        <f t="shared" si="0"/>
        <v>35.99999999999999</v>
      </c>
      <c r="E22" s="112">
        <v>1.2</v>
      </c>
      <c r="F22" s="113">
        <f t="shared" si="7"/>
        <v>16.900000000000002</v>
      </c>
      <c r="G22" s="109">
        <v>0.001388888888888889</v>
      </c>
      <c r="H22" s="109">
        <f t="shared" si="8"/>
        <v>0.020138888888888887</v>
      </c>
      <c r="I22" s="109">
        <f t="shared" si="9"/>
        <v>0.24930555555555547</v>
      </c>
      <c r="J22" s="109">
        <f t="shared" si="10"/>
        <v>0.35347222222222213</v>
      </c>
      <c r="K22" s="109">
        <f t="shared" si="11"/>
        <v>0.3951388888888888</v>
      </c>
      <c r="L22" s="109">
        <f t="shared" si="12"/>
        <v>0.5340277777777778</v>
      </c>
      <c r="M22" s="109">
        <f t="shared" si="1"/>
        <v>0.6659722222222222</v>
      </c>
      <c r="N22" s="109">
        <f t="shared" si="2"/>
        <v>0.6729166666666666</v>
      </c>
      <c r="O22" s="117">
        <f t="shared" si="13"/>
        <v>13</v>
      </c>
      <c r="P22" s="108" t="s">
        <v>233</v>
      </c>
      <c r="Q22" s="110" t="s">
        <v>31</v>
      </c>
      <c r="R22" s="111">
        <f t="shared" si="3"/>
        <v>32</v>
      </c>
      <c r="S22" s="112">
        <v>1.6</v>
      </c>
      <c r="T22" s="113">
        <f t="shared" si="4"/>
        <v>21.1</v>
      </c>
      <c r="U22" s="109">
        <v>0.0020833333333333333</v>
      </c>
      <c r="V22" s="109">
        <f t="shared" si="5"/>
        <v>0.020833333333333332</v>
      </c>
      <c r="W22" s="109">
        <f t="shared" si="14"/>
        <v>0.24999999999999992</v>
      </c>
      <c r="X22" s="109">
        <f t="shared" si="15"/>
        <v>0.29861111111111105</v>
      </c>
      <c r="Y22" s="109">
        <f t="shared" si="16"/>
        <v>0.39583333333333326</v>
      </c>
      <c r="Z22" s="109">
        <f t="shared" si="17"/>
        <v>0.4930555555555555</v>
      </c>
      <c r="AA22" s="109">
        <f t="shared" si="18"/>
        <v>0.5347222222222222</v>
      </c>
      <c r="AB22" s="109">
        <f t="shared" si="19"/>
        <v>0.6666666666666666</v>
      </c>
      <c r="AC22" s="62"/>
      <c r="AD22" s="62"/>
      <c r="AE22" s="62"/>
      <c r="AF22" s="62"/>
      <c r="AG22" s="62"/>
    </row>
    <row r="23" spans="1:33" s="43" customFormat="1" ht="12">
      <c r="A23" s="116">
        <f t="shared" si="6"/>
        <v>14</v>
      </c>
      <c r="B23" s="108" t="s">
        <v>259</v>
      </c>
      <c r="C23" s="110" t="s">
        <v>40</v>
      </c>
      <c r="D23" s="111">
        <f t="shared" si="0"/>
        <v>44</v>
      </c>
      <c r="E23" s="112">
        <v>2.2</v>
      </c>
      <c r="F23" s="113">
        <f t="shared" si="7"/>
        <v>19.1</v>
      </c>
      <c r="G23" s="109">
        <v>0.0020833333333333333</v>
      </c>
      <c r="H23" s="109">
        <f t="shared" si="8"/>
        <v>0.02222222222222222</v>
      </c>
      <c r="I23" s="109">
        <f t="shared" si="9"/>
        <v>0.25138888888888883</v>
      </c>
      <c r="J23" s="109">
        <f t="shared" si="10"/>
        <v>0.35555555555555546</v>
      </c>
      <c r="K23" s="109">
        <f t="shared" si="11"/>
        <v>0.39722222222222214</v>
      </c>
      <c r="L23" s="109">
        <f t="shared" si="12"/>
        <v>0.5361111111111111</v>
      </c>
      <c r="M23" s="109">
        <f t="shared" si="1"/>
        <v>0.6680555555555555</v>
      </c>
      <c r="N23" s="109">
        <f t="shared" si="2"/>
        <v>0.6749999999999999</v>
      </c>
      <c r="O23" s="117">
        <f t="shared" si="13"/>
        <v>14</v>
      </c>
      <c r="P23" s="108" t="s">
        <v>278</v>
      </c>
      <c r="Q23" s="110" t="s">
        <v>31</v>
      </c>
      <c r="R23" s="111">
        <f t="shared" si="3"/>
        <v>27</v>
      </c>
      <c r="S23" s="112">
        <v>0.9</v>
      </c>
      <c r="T23" s="113">
        <f t="shared" si="4"/>
        <v>22</v>
      </c>
      <c r="U23" s="109">
        <v>0.001388888888888889</v>
      </c>
      <c r="V23" s="109">
        <f t="shared" si="5"/>
        <v>0.02222222222222222</v>
      </c>
      <c r="W23" s="109">
        <f t="shared" si="14"/>
        <v>0.25138888888888883</v>
      </c>
      <c r="X23" s="109">
        <f t="shared" si="15"/>
        <v>0.29999999999999993</v>
      </c>
      <c r="Y23" s="109">
        <f t="shared" si="16"/>
        <v>0.39722222222222214</v>
      </c>
      <c r="Z23" s="109">
        <f t="shared" si="17"/>
        <v>0.4944444444444444</v>
      </c>
      <c r="AA23" s="109">
        <f t="shared" si="18"/>
        <v>0.5361111111111111</v>
      </c>
      <c r="AB23" s="109">
        <f t="shared" si="19"/>
        <v>0.6680555555555555</v>
      </c>
      <c r="AC23" s="62"/>
      <c r="AD23" s="62"/>
      <c r="AE23" s="62"/>
      <c r="AF23" s="62"/>
      <c r="AG23" s="62"/>
    </row>
    <row r="24" spans="1:33" s="43" customFormat="1" ht="12">
      <c r="A24" s="116">
        <f t="shared" si="6"/>
        <v>15</v>
      </c>
      <c r="B24" s="108" t="s">
        <v>260</v>
      </c>
      <c r="C24" s="110" t="s">
        <v>40</v>
      </c>
      <c r="D24" s="111">
        <f t="shared" si="0"/>
        <v>41.99999999999999</v>
      </c>
      <c r="E24" s="112">
        <v>0.7</v>
      </c>
      <c r="F24" s="113">
        <f t="shared" si="7"/>
        <v>19.8</v>
      </c>
      <c r="G24" s="109">
        <v>0.0006944444444444445</v>
      </c>
      <c r="H24" s="109">
        <f t="shared" si="8"/>
        <v>0.022916666666666665</v>
      </c>
      <c r="I24" s="109">
        <f t="shared" si="9"/>
        <v>0.25208333333333327</v>
      </c>
      <c r="J24" s="109">
        <f t="shared" si="10"/>
        <v>0.3562499999999999</v>
      </c>
      <c r="K24" s="109">
        <f t="shared" si="11"/>
        <v>0.3979166666666666</v>
      </c>
      <c r="L24" s="109">
        <f t="shared" si="12"/>
        <v>0.5368055555555555</v>
      </c>
      <c r="M24" s="109">
        <f t="shared" si="1"/>
        <v>0.66875</v>
      </c>
      <c r="N24" s="109">
        <f t="shared" si="2"/>
        <v>0.6756944444444444</v>
      </c>
      <c r="O24" s="117">
        <f t="shared" si="13"/>
        <v>15</v>
      </c>
      <c r="P24" s="108" t="s">
        <v>273</v>
      </c>
      <c r="Q24" s="110" t="s">
        <v>31</v>
      </c>
      <c r="R24" s="111">
        <f t="shared" si="3"/>
        <v>26</v>
      </c>
      <c r="S24" s="112">
        <v>1.3</v>
      </c>
      <c r="T24" s="113">
        <f t="shared" si="4"/>
        <v>23.3</v>
      </c>
      <c r="U24" s="109">
        <v>0.0020833333333333333</v>
      </c>
      <c r="V24" s="109">
        <f t="shared" si="5"/>
        <v>0.024305555555555552</v>
      </c>
      <c r="W24" s="109">
        <f t="shared" si="14"/>
        <v>0.25347222222222215</v>
      </c>
      <c r="X24" s="109">
        <f t="shared" si="15"/>
        <v>0.30208333333333326</v>
      </c>
      <c r="Y24" s="109">
        <f t="shared" si="16"/>
        <v>0.39930555555555547</v>
      </c>
      <c r="Z24" s="109">
        <f t="shared" si="17"/>
        <v>0.49652777777777773</v>
      </c>
      <c r="AA24" s="109">
        <f t="shared" si="18"/>
        <v>0.5381944444444444</v>
      </c>
      <c r="AB24" s="109">
        <f t="shared" si="19"/>
        <v>0.6701388888888888</v>
      </c>
      <c r="AC24" s="62"/>
      <c r="AD24" s="62"/>
      <c r="AE24" s="62"/>
      <c r="AF24" s="62"/>
      <c r="AG24" s="62"/>
    </row>
    <row r="25" spans="1:33" s="43" customFormat="1" ht="12">
      <c r="A25" s="116">
        <f t="shared" si="6"/>
        <v>16</v>
      </c>
      <c r="B25" s="108" t="s">
        <v>43</v>
      </c>
      <c r="C25" s="110" t="s">
        <v>40</v>
      </c>
      <c r="D25" s="111">
        <f t="shared" si="0"/>
        <v>43.5</v>
      </c>
      <c r="E25" s="112">
        <v>2.9</v>
      </c>
      <c r="F25" s="113">
        <f t="shared" si="7"/>
        <v>22.7</v>
      </c>
      <c r="G25" s="109">
        <v>0.002777777777777778</v>
      </c>
      <c r="H25" s="109">
        <f t="shared" si="8"/>
        <v>0.025694444444444443</v>
      </c>
      <c r="I25" s="109">
        <f t="shared" si="9"/>
        <v>0.25486111111111104</v>
      </c>
      <c r="J25" s="109">
        <f t="shared" si="10"/>
        <v>0.35902777777777767</v>
      </c>
      <c r="K25" s="109">
        <f t="shared" si="11"/>
        <v>0.40069444444444435</v>
      </c>
      <c r="L25" s="109">
        <f t="shared" si="12"/>
        <v>0.5395833333333333</v>
      </c>
      <c r="M25" s="109">
        <f t="shared" si="1"/>
        <v>0.6715277777777777</v>
      </c>
      <c r="N25" s="109">
        <f t="shared" si="2"/>
        <v>0.6784722222222221</v>
      </c>
      <c r="O25" s="117">
        <f t="shared" si="13"/>
        <v>16</v>
      </c>
      <c r="P25" s="108" t="s">
        <v>234</v>
      </c>
      <c r="Q25" s="110" t="s">
        <v>31</v>
      </c>
      <c r="R25" s="111">
        <f t="shared" si="3"/>
        <v>46.5</v>
      </c>
      <c r="S25" s="112">
        <v>3.1</v>
      </c>
      <c r="T25" s="113">
        <f t="shared" si="4"/>
        <v>26.400000000000002</v>
      </c>
      <c r="U25" s="109">
        <v>0.002777777777777778</v>
      </c>
      <c r="V25" s="109">
        <f t="shared" si="5"/>
        <v>0.02708333333333333</v>
      </c>
      <c r="W25" s="109">
        <f t="shared" si="14"/>
        <v>0.2562499999999999</v>
      </c>
      <c r="X25" s="109">
        <f t="shared" si="15"/>
        <v>0.304861111111111</v>
      </c>
      <c r="Y25" s="109">
        <f t="shared" si="16"/>
        <v>0.40208333333333324</v>
      </c>
      <c r="Z25" s="109">
        <f t="shared" si="17"/>
        <v>0.4993055555555555</v>
      </c>
      <c r="AA25" s="109">
        <f t="shared" si="18"/>
        <v>0.5409722222222222</v>
      </c>
      <c r="AB25" s="109">
        <f t="shared" si="19"/>
        <v>0.6729166666666666</v>
      </c>
      <c r="AC25" s="62"/>
      <c r="AD25" s="62"/>
      <c r="AE25" s="62"/>
      <c r="AF25" s="62"/>
      <c r="AG25" s="62"/>
    </row>
    <row r="26" spans="1:33" s="43" customFormat="1" ht="12">
      <c r="A26" s="116">
        <f t="shared" si="6"/>
        <v>17</v>
      </c>
      <c r="B26" s="108" t="s">
        <v>44</v>
      </c>
      <c r="C26" s="110" t="s">
        <v>40</v>
      </c>
      <c r="D26" s="111">
        <f t="shared" si="0"/>
        <v>35.99999999999999</v>
      </c>
      <c r="E26" s="112">
        <v>1.2</v>
      </c>
      <c r="F26" s="113">
        <f t="shared" si="7"/>
        <v>23.9</v>
      </c>
      <c r="G26" s="109">
        <v>0.001388888888888889</v>
      </c>
      <c r="H26" s="109">
        <f t="shared" si="8"/>
        <v>0.02708333333333333</v>
      </c>
      <c r="I26" s="109">
        <f t="shared" si="9"/>
        <v>0.2562499999999999</v>
      </c>
      <c r="J26" s="109">
        <f t="shared" si="10"/>
        <v>0.36041666666666655</v>
      </c>
      <c r="K26" s="109">
        <f t="shared" si="11"/>
        <v>0.40208333333333324</v>
      </c>
      <c r="L26" s="109">
        <f t="shared" si="12"/>
        <v>0.5409722222222222</v>
      </c>
      <c r="M26" s="109">
        <f t="shared" si="1"/>
        <v>0.6729166666666666</v>
      </c>
      <c r="N26" s="109">
        <f t="shared" si="2"/>
        <v>0.679861111111111</v>
      </c>
      <c r="O26" s="117">
        <f t="shared" si="13"/>
        <v>17</v>
      </c>
      <c r="P26" s="108" t="s">
        <v>235</v>
      </c>
      <c r="Q26" s="110" t="s">
        <v>31</v>
      </c>
      <c r="R26" s="111">
        <f t="shared" si="3"/>
        <v>44</v>
      </c>
      <c r="S26" s="112">
        <v>2.2</v>
      </c>
      <c r="T26" s="113">
        <f t="shared" si="4"/>
        <v>28.6</v>
      </c>
      <c r="U26" s="109">
        <v>0.0020833333333333333</v>
      </c>
      <c r="V26" s="109">
        <f t="shared" si="5"/>
        <v>0.029166666666666664</v>
      </c>
      <c r="W26" s="109">
        <f t="shared" si="14"/>
        <v>0.25833333333333325</v>
      </c>
      <c r="X26" s="109">
        <f t="shared" si="15"/>
        <v>0.30694444444444435</v>
      </c>
      <c r="Y26" s="109">
        <f t="shared" si="16"/>
        <v>0.40416666666666656</v>
      </c>
      <c r="Z26" s="109">
        <f t="shared" si="17"/>
        <v>0.5013888888888889</v>
      </c>
      <c r="AA26" s="109">
        <f t="shared" si="18"/>
        <v>0.5430555555555555</v>
      </c>
      <c r="AB26" s="109">
        <f t="shared" si="19"/>
        <v>0.6749999999999999</v>
      </c>
      <c r="AC26" s="62"/>
      <c r="AD26" s="62"/>
      <c r="AE26" s="62"/>
      <c r="AF26" s="62"/>
      <c r="AG26" s="62"/>
    </row>
    <row r="27" spans="1:33" s="43" customFormat="1" ht="12">
      <c r="A27" s="116">
        <f t="shared" si="6"/>
        <v>18</v>
      </c>
      <c r="B27" s="108" t="s">
        <v>45</v>
      </c>
      <c r="C27" s="110" t="s">
        <v>40</v>
      </c>
      <c r="D27" s="111">
        <f t="shared" si="0"/>
        <v>30</v>
      </c>
      <c r="E27" s="112">
        <v>1</v>
      </c>
      <c r="F27" s="113">
        <f t="shared" si="7"/>
        <v>24.9</v>
      </c>
      <c r="G27" s="109">
        <v>0.001388888888888889</v>
      </c>
      <c r="H27" s="109">
        <f t="shared" si="8"/>
        <v>0.028472222222222218</v>
      </c>
      <c r="I27" s="109">
        <f t="shared" si="9"/>
        <v>0.2576388888888888</v>
      </c>
      <c r="J27" s="109">
        <f t="shared" si="10"/>
        <v>0.36180555555555544</v>
      </c>
      <c r="K27" s="109">
        <f t="shared" si="11"/>
        <v>0.4034722222222221</v>
      </c>
      <c r="L27" s="109">
        <f t="shared" si="12"/>
        <v>0.5423611111111111</v>
      </c>
      <c r="M27" s="109">
        <f t="shared" si="1"/>
        <v>0.6743055555555555</v>
      </c>
      <c r="N27" s="109">
        <f t="shared" si="2"/>
        <v>0.6812499999999999</v>
      </c>
      <c r="O27" s="117">
        <f t="shared" si="13"/>
        <v>18</v>
      </c>
      <c r="P27" s="108" t="s">
        <v>236</v>
      </c>
      <c r="Q27" s="110" t="s">
        <v>31</v>
      </c>
      <c r="R27" s="111">
        <f t="shared" si="3"/>
        <v>44</v>
      </c>
      <c r="S27" s="112">
        <v>2.2</v>
      </c>
      <c r="T27" s="113">
        <f t="shared" si="4"/>
        <v>30.8</v>
      </c>
      <c r="U27" s="109">
        <v>0.0020833333333333333</v>
      </c>
      <c r="V27" s="109">
        <f t="shared" si="5"/>
        <v>0.031249999999999997</v>
      </c>
      <c r="W27" s="109">
        <f t="shared" si="14"/>
        <v>0.2604166666666666</v>
      </c>
      <c r="X27" s="109">
        <f t="shared" si="15"/>
        <v>0.3090277777777777</v>
      </c>
      <c r="Y27" s="109">
        <f t="shared" si="16"/>
        <v>0.4062499999999999</v>
      </c>
      <c r="Z27" s="109">
        <f t="shared" si="17"/>
        <v>0.5034722222222222</v>
      </c>
      <c r="AA27" s="109">
        <f t="shared" si="18"/>
        <v>0.5451388888888888</v>
      </c>
      <c r="AB27" s="109">
        <f t="shared" si="19"/>
        <v>0.6770833333333333</v>
      </c>
      <c r="AC27" s="62"/>
      <c r="AD27" s="62"/>
      <c r="AE27" s="62"/>
      <c r="AF27" s="62"/>
      <c r="AG27" s="62"/>
    </row>
    <row r="28" spans="1:33" s="43" customFormat="1" ht="12">
      <c r="A28" s="116">
        <f t="shared" si="6"/>
        <v>19</v>
      </c>
      <c r="B28" s="108" t="s">
        <v>261</v>
      </c>
      <c r="C28" s="110" t="s">
        <v>31</v>
      </c>
      <c r="D28" s="111">
        <f t="shared" si="0"/>
        <v>30</v>
      </c>
      <c r="E28" s="112">
        <v>1</v>
      </c>
      <c r="F28" s="113">
        <f t="shared" si="7"/>
        <v>25.9</v>
      </c>
      <c r="G28" s="109">
        <v>0.001388888888888889</v>
      </c>
      <c r="H28" s="109">
        <f t="shared" si="8"/>
        <v>0.029861111111111106</v>
      </c>
      <c r="I28" s="109">
        <f t="shared" si="9"/>
        <v>0.2590277777777777</v>
      </c>
      <c r="J28" s="109">
        <f t="shared" si="10"/>
        <v>0.3631944444444443</v>
      </c>
      <c r="K28" s="109">
        <f t="shared" si="11"/>
        <v>0.404861111111111</v>
      </c>
      <c r="L28" s="109">
        <f t="shared" si="12"/>
        <v>0.54375</v>
      </c>
      <c r="M28" s="109">
        <f t="shared" si="1"/>
        <v>0.6756944444444444</v>
      </c>
      <c r="N28" s="109">
        <f t="shared" si="2"/>
        <v>0.6826388888888888</v>
      </c>
      <c r="O28" s="117">
        <f t="shared" si="13"/>
        <v>19</v>
      </c>
      <c r="P28" s="108" t="s">
        <v>237</v>
      </c>
      <c r="Q28" s="110" t="s">
        <v>31</v>
      </c>
      <c r="R28" s="111">
        <f t="shared" si="3"/>
        <v>51</v>
      </c>
      <c r="S28" s="112">
        <v>1.7</v>
      </c>
      <c r="T28" s="113">
        <f t="shared" si="4"/>
        <v>32.5</v>
      </c>
      <c r="U28" s="109">
        <v>0.001388888888888889</v>
      </c>
      <c r="V28" s="109">
        <f t="shared" si="5"/>
        <v>0.032638888888888884</v>
      </c>
      <c r="W28" s="109">
        <f t="shared" si="14"/>
        <v>0.26180555555555546</v>
      </c>
      <c r="X28" s="109">
        <f t="shared" si="15"/>
        <v>0.31041666666666656</v>
      </c>
      <c r="Y28" s="109">
        <f t="shared" si="16"/>
        <v>0.4076388888888888</v>
      </c>
      <c r="Z28" s="109">
        <f t="shared" si="17"/>
        <v>0.5048611111111111</v>
      </c>
      <c r="AA28" s="109">
        <f t="shared" si="18"/>
        <v>0.5465277777777777</v>
      </c>
      <c r="AB28" s="109">
        <f t="shared" si="19"/>
        <v>0.6784722222222221</v>
      </c>
      <c r="AC28" s="62"/>
      <c r="AD28" s="62"/>
      <c r="AE28" s="62"/>
      <c r="AF28" s="62"/>
      <c r="AG28" s="62"/>
    </row>
    <row r="29" spans="1:33" s="43" customFormat="1" ht="12">
      <c r="A29" s="116">
        <f t="shared" si="6"/>
        <v>20</v>
      </c>
      <c r="B29" s="108" t="s">
        <v>262</v>
      </c>
      <c r="C29" s="110" t="s">
        <v>31</v>
      </c>
      <c r="D29" s="111">
        <f>IF(E29&gt;0.2,E29/G29/24,"-")</f>
        <v>54</v>
      </c>
      <c r="E29" s="112">
        <v>3.6</v>
      </c>
      <c r="F29" s="113">
        <f t="shared" si="7"/>
        <v>29.5</v>
      </c>
      <c r="G29" s="109">
        <v>0.002777777777777778</v>
      </c>
      <c r="H29" s="109">
        <f t="shared" si="8"/>
        <v>0.032638888888888884</v>
      </c>
      <c r="I29" s="109">
        <f t="shared" si="9"/>
        <v>0.26180555555555546</v>
      </c>
      <c r="J29" s="109">
        <f t="shared" si="10"/>
        <v>0.3659722222222221</v>
      </c>
      <c r="K29" s="109">
        <f t="shared" si="11"/>
        <v>0.4076388888888888</v>
      </c>
      <c r="L29" s="109">
        <f t="shared" si="12"/>
        <v>0.5465277777777777</v>
      </c>
      <c r="M29" s="109">
        <f t="shared" si="1"/>
        <v>0.6784722222222221</v>
      </c>
      <c r="N29" s="109">
        <f t="shared" si="2"/>
        <v>0.6854166666666666</v>
      </c>
      <c r="O29" s="117">
        <f t="shared" si="13"/>
        <v>20</v>
      </c>
      <c r="P29" s="108" t="s">
        <v>238</v>
      </c>
      <c r="Q29" s="110" t="s">
        <v>31</v>
      </c>
      <c r="R29" s="111">
        <f t="shared" si="3"/>
        <v>39</v>
      </c>
      <c r="S29" s="112">
        <v>1.3</v>
      </c>
      <c r="T29" s="113">
        <f t="shared" si="4"/>
        <v>33.8</v>
      </c>
      <c r="U29" s="109">
        <v>0.001388888888888889</v>
      </c>
      <c r="V29" s="109">
        <f t="shared" si="5"/>
        <v>0.034027777777777775</v>
      </c>
      <c r="W29" s="109">
        <f t="shared" si="14"/>
        <v>0.26319444444444434</v>
      </c>
      <c r="X29" s="109">
        <f t="shared" si="15"/>
        <v>0.31180555555555545</v>
      </c>
      <c r="Y29" s="109">
        <f t="shared" si="16"/>
        <v>0.40902777777777766</v>
      </c>
      <c r="Z29" s="109">
        <f t="shared" si="17"/>
        <v>0.50625</v>
      </c>
      <c r="AA29" s="109">
        <f t="shared" si="18"/>
        <v>0.5479166666666666</v>
      </c>
      <c r="AB29" s="109">
        <f t="shared" si="19"/>
        <v>0.679861111111111</v>
      </c>
      <c r="AC29" s="62"/>
      <c r="AD29" s="62"/>
      <c r="AE29" s="62"/>
      <c r="AF29" s="62"/>
      <c r="AG29" s="62"/>
    </row>
    <row r="30" spans="1:33" s="43" customFormat="1" ht="12">
      <c r="A30" s="116">
        <f t="shared" si="6"/>
        <v>21</v>
      </c>
      <c r="B30" s="108" t="s">
        <v>308</v>
      </c>
      <c r="C30" s="110" t="s">
        <v>31</v>
      </c>
      <c r="D30" s="111">
        <f>IF(E30&gt;0.2,E30/G30/24,"-")</f>
        <v>51.6</v>
      </c>
      <c r="E30" s="112">
        <v>4.3</v>
      </c>
      <c r="F30" s="113">
        <f t="shared" si="7"/>
        <v>33.8</v>
      </c>
      <c r="G30" s="109">
        <v>0.003472222222222222</v>
      </c>
      <c r="H30" s="109">
        <f t="shared" si="8"/>
        <v>0.03611111111111111</v>
      </c>
      <c r="I30" s="109">
        <f t="shared" si="9"/>
        <v>0.26527777777777767</v>
      </c>
      <c r="J30" s="109">
        <f t="shared" si="10"/>
        <v>0.3694444444444443</v>
      </c>
      <c r="K30" s="109">
        <f t="shared" si="11"/>
        <v>0.411111111111111</v>
      </c>
      <c r="L30" s="109">
        <f t="shared" si="12"/>
        <v>0.5499999999999999</v>
      </c>
      <c r="M30" s="109">
        <f t="shared" si="1"/>
        <v>0.6819444444444444</v>
      </c>
      <c r="N30" s="109">
        <f t="shared" si="2"/>
        <v>0.6888888888888888</v>
      </c>
      <c r="O30" s="117">
        <f t="shared" si="13"/>
        <v>21</v>
      </c>
      <c r="P30" s="108" t="s">
        <v>247</v>
      </c>
      <c r="Q30" s="110" t="s">
        <v>31</v>
      </c>
      <c r="R30" s="111">
        <f aca="true" t="shared" si="20" ref="R30:R41">IF(S30&gt;0.2,S30/U30/24,"-")</f>
        <v>30</v>
      </c>
      <c r="S30" s="112">
        <v>1</v>
      </c>
      <c r="T30" s="113">
        <f aca="true" t="shared" si="21" ref="T30:T41">S30+T29</f>
        <v>34.8</v>
      </c>
      <c r="U30" s="109">
        <v>0.001388888888888889</v>
      </c>
      <c r="V30" s="109">
        <f t="shared" si="5"/>
        <v>0.035416666666666666</v>
      </c>
      <c r="W30" s="109">
        <f t="shared" si="14"/>
        <v>0.2645833333333332</v>
      </c>
      <c r="X30" s="109">
        <f t="shared" si="15"/>
        <v>0.31319444444444433</v>
      </c>
      <c r="Y30" s="109">
        <f t="shared" si="16"/>
        <v>0.41041666666666654</v>
      </c>
      <c r="Z30" s="109">
        <f t="shared" si="17"/>
        <v>0.5076388888888889</v>
      </c>
      <c r="AA30" s="109">
        <f t="shared" si="18"/>
        <v>0.5493055555555555</v>
      </c>
      <c r="AB30" s="109">
        <f t="shared" si="19"/>
        <v>0.6812499999999999</v>
      </c>
      <c r="AC30" s="62"/>
      <c r="AD30" s="62"/>
      <c r="AE30" s="62"/>
      <c r="AF30" s="62"/>
      <c r="AG30" s="62"/>
    </row>
    <row r="31" spans="1:33" s="43" customFormat="1" ht="12">
      <c r="A31" s="116">
        <f t="shared" si="6"/>
        <v>22</v>
      </c>
      <c r="B31" s="108" t="s">
        <v>307</v>
      </c>
      <c r="C31" s="110" t="s">
        <v>31</v>
      </c>
      <c r="D31" s="111">
        <f t="shared" si="0"/>
        <v>30</v>
      </c>
      <c r="E31" s="112">
        <v>1</v>
      </c>
      <c r="F31" s="113">
        <f t="shared" si="7"/>
        <v>34.8</v>
      </c>
      <c r="G31" s="109">
        <v>0.001388888888888889</v>
      </c>
      <c r="H31" s="109">
        <f t="shared" si="8"/>
        <v>0.0375</v>
      </c>
      <c r="I31" s="109">
        <f t="shared" si="9"/>
        <v>0.26666666666666655</v>
      </c>
      <c r="J31" s="109">
        <f t="shared" si="10"/>
        <v>0.3708333333333332</v>
      </c>
      <c r="K31" s="86">
        <f t="shared" si="11"/>
        <v>0.41249999999999987</v>
      </c>
      <c r="L31" s="109">
        <f t="shared" si="12"/>
        <v>0.5513888888888888</v>
      </c>
      <c r="M31" s="109">
        <f t="shared" si="1"/>
        <v>0.6833333333333332</v>
      </c>
      <c r="N31" s="109">
        <f t="shared" si="2"/>
        <v>0.6902777777777777</v>
      </c>
      <c r="O31" s="117">
        <f t="shared" si="13"/>
        <v>22</v>
      </c>
      <c r="P31" s="108" t="s">
        <v>279</v>
      </c>
      <c r="Q31" s="110" t="s">
        <v>40</v>
      </c>
      <c r="R31" s="111">
        <f t="shared" si="20"/>
        <v>30</v>
      </c>
      <c r="S31" s="112">
        <v>1</v>
      </c>
      <c r="T31" s="113">
        <f t="shared" si="21"/>
        <v>35.8</v>
      </c>
      <c r="U31" s="109">
        <v>0.001388888888888889</v>
      </c>
      <c r="V31" s="109">
        <f t="shared" si="5"/>
        <v>0.03680555555555556</v>
      </c>
      <c r="W31" s="109">
        <f t="shared" si="14"/>
        <v>0.2659722222222221</v>
      </c>
      <c r="X31" s="109">
        <f t="shared" si="15"/>
        <v>0.3145833333333332</v>
      </c>
      <c r="Y31" s="109">
        <f t="shared" si="16"/>
        <v>0.4118055555555554</v>
      </c>
      <c r="Z31" s="109">
        <f t="shared" si="17"/>
        <v>0.5090277777777777</v>
      </c>
      <c r="AA31" s="109">
        <f t="shared" si="18"/>
        <v>0.5506944444444444</v>
      </c>
      <c r="AB31" s="109">
        <f t="shared" si="19"/>
        <v>0.6826388888888888</v>
      </c>
      <c r="AC31" s="62"/>
      <c r="AD31" s="62"/>
      <c r="AE31" s="62"/>
      <c r="AF31" s="62"/>
      <c r="AG31" s="62"/>
    </row>
    <row r="32" spans="1:33" s="43" customFormat="1" ht="12">
      <c r="A32" s="116">
        <f t="shared" si="6"/>
        <v>23</v>
      </c>
      <c r="B32" s="108" t="s">
        <v>308</v>
      </c>
      <c r="C32" s="110" t="s">
        <v>31</v>
      </c>
      <c r="D32" s="111">
        <f t="shared" si="0"/>
        <v>27</v>
      </c>
      <c r="E32" s="112">
        <v>0.9</v>
      </c>
      <c r="F32" s="113">
        <f t="shared" si="7"/>
        <v>35.699999999999996</v>
      </c>
      <c r="G32" s="109">
        <v>0.001388888888888889</v>
      </c>
      <c r="H32" s="109">
        <f t="shared" si="8"/>
        <v>0.03888888888888889</v>
      </c>
      <c r="I32" s="109">
        <f t="shared" si="9"/>
        <v>0.26805555555555544</v>
      </c>
      <c r="J32" s="109">
        <f t="shared" si="10"/>
        <v>0.37222222222222207</v>
      </c>
      <c r="K32" s="109">
        <f t="shared" si="11"/>
        <v>0.41388888888888875</v>
      </c>
      <c r="L32" s="109">
        <f t="shared" si="12"/>
        <v>0.5527777777777777</v>
      </c>
      <c r="M32" s="109">
        <f t="shared" si="1"/>
        <v>0.6847222222222221</v>
      </c>
      <c r="N32" s="109">
        <f t="shared" si="2"/>
        <v>0.6916666666666665</v>
      </c>
      <c r="O32" s="117">
        <f t="shared" si="13"/>
        <v>23</v>
      </c>
      <c r="P32" s="108" t="s">
        <v>280</v>
      </c>
      <c r="Q32" s="110" t="s">
        <v>81</v>
      </c>
      <c r="R32" s="111">
        <f t="shared" si="20"/>
        <v>46.800000000000004</v>
      </c>
      <c r="S32" s="112">
        <v>3.9</v>
      </c>
      <c r="T32" s="113">
        <f t="shared" si="21"/>
        <v>39.699999999999996</v>
      </c>
      <c r="U32" s="109">
        <v>0.003472222222222222</v>
      </c>
      <c r="V32" s="109">
        <f t="shared" si="5"/>
        <v>0.04027777777777778</v>
      </c>
      <c r="W32" s="109">
        <f t="shared" si="14"/>
        <v>0.2694444444444443</v>
      </c>
      <c r="X32" s="109">
        <f t="shared" si="15"/>
        <v>0.3180555555555554</v>
      </c>
      <c r="Y32" s="109">
        <f t="shared" si="16"/>
        <v>0.41527777777777763</v>
      </c>
      <c r="Z32" s="109">
        <f t="shared" si="17"/>
        <v>0.5125</v>
      </c>
      <c r="AA32" s="109">
        <f t="shared" si="18"/>
        <v>0.5541666666666666</v>
      </c>
      <c r="AB32" s="109">
        <f t="shared" si="19"/>
        <v>0.686111111111111</v>
      </c>
      <c r="AC32" s="62"/>
      <c r="AD32" s="62"/>
      <c r="AE32" s="62"/>
      <c r="AF32" s="62"/>
      <c r="AG32" s="62"/>
    </row>
    <row r="33" spans="1:33" s="43" customFormat="1" ht="12">
      <c r="A33" s="116">
        <f t="shared" si="6"/>
        <v>24</v>
      </c>
      <c r="B33" s="108" t="s">
        <v>240</v>
      </c>
      <c r="C33" s="110" t="s">
        <v>31</v>
      </c>
      <c r="D33" s="111">
        <f t="shared" si="0"/>
        <v>46</v>
      </c>
      <c r="E33" s="112">
        <v>2.3</v>
      </c>
      <c r="F33" s="113">
        <f t="shared" si="7"/>
        <v>37.99999999999999</v>
      </c>
      <c r="G33" s="109">
        <v>0.0020833333333333333</v>
      </c>
      <c r="H33" s="109">
        <f t="shared" si="8"/>
        <v>0.04097222222222222</v>
      </c>
      <c r="I33" s="109">
        <f t="shared" si="9"/>
        <v>0.27013888888888876</v>
      </c>
      <c r="J33" s="109">
        <f t="shared" si="10"/>
        <v>0.3743055555555554</v>
      </c>
      <c r="K33" s="109">
        <f t="shared" si="11"/>
        <v>0.4159722222222221</v>
      </c>
      <c r="L33" s="109">
        <f t="shared" si="12"/>
        <v>0.554861111111111</v>
      </c>
      <c r="M33" s="109">
        <f t="shared" si="1"/>
        <v>0.6868055555555554</v>
      </c>
      <c r="N33" s="109">
        <f t="shared" si="2"/>
        <v>0.6937499999999999</v>
      </c>
      <c r="O33" s="117">
        <f t="shared" si="13"/>
        <v>24</v>
      </c>
      <c r="P33" s="108" t="s">
        <v>306</v>
      </c>
      <c r="Q33" s="110" t="s">
        <v>81</v>
      </c>
      <c r="R33" s="111">
        <f t="shared" si="20"/>
        <v>44.400000000000006</v>
      </c>
      <c r="S33" s="112">
        <v>3.7</v>
      </c>
      <c r="T33" s="113">
        <f t="shared" si="21"/>
        <v>43.4</v>
      </c>
      <c r="U33" s="109">
        <v>0.003472222222222222</v>
      </c>
      <c r="V33" s="109">
        <f t="shared" si="5"/>
        <v>0.043750000000000004</v>
      </c>
      <c r="W33" s="109">
        <f t="shared" si="14"/>
        <v>0.27291666666666653</v>
      </c>
      <c r="X33" s="109">
        <f t="shared" si="15"/>
        <v>0.32152777777777763</v>
      </c>
      <c r="Y33" s="109">
        <f t="shared" si="16"/>
        <v>0.41874999999999984</v>
      </c>
      <c r="Z33" s="109">
        <f t="shared" si="17"/>
        <v>0.5159722222222222</v>
      </c>
      <c r="AA33" s="109">
        <f t="shared" si="18"/>
        <v>0.5576388888888888</v>
      </c>
      <c r="AB33" s="109">
        <f t="shared" si="19"/>
        <v>0.6895833333333332</v>
      </c>
      <c r="AC33" s="62"/>
      <c r="AD33" s="62"/>
      <c r="AE33" s="62"/>
      <c r="AF33" s="62"/>
      <c r="AG33" s="62"/>
    </row>
    <row r="34" spans="1:33" s="43" customFormat="1" ht="12">
      <c r="A34" s="116">
        <f t="shared" si="6"/>
        <v>25</v>
      </c>
      <c r="B34" s="108" t="s">
        <v>212</v>
      </c>
      <c r="C34" s="110" t="s">
        <v>31</v>
      </c>
      <c r="D34" s="111">
        <f t="shared" si="0"/>
        <v>41.99999999999999</v>
      </c>
      <c r="E34" s="112">
        <v>0.7</v>
      </c>
      <c r="F34" s="113">
        <f t="shared" si="7"/>
        <v>38.699999999999996</v>
      </c>
      <c r="G34" s="109">
        <v>0.0006944444444444445</v>
      </c>
      <c r="H34" s="109">
        <f t="shared" si="8"/>
        <v>0.041666666666666664</v>
      </c>
      <c r="I34" s="109">
        <f t="shared" si="9"/>
        <v>0.2708333333333332</v>
      </c>
      <c r="J34" s="109">
        <f t="shared" si="10"/>
        <v>0.37499999999999983</v>
      </c>
      <c r="K34" s="109">
        <f t="shared" si="11"/>
        <v>0.4166666666666665</v>
      </c>
      <c r="L34" s="109">
        <f t="shared" si="12"/>
        <v>0.5555555555555555</v>
      </c>
      <c r="M34" s="109">
        <f t="shared" si="1"/>
        <v>0.6874999999999999</v>
      </c>
      <c r="N34" s="109">
        <f t="shared" si="2"/>
        <v>0.6944444444444443</v>
      </c>
      <c r="O34" s="117">
        <f t="shared" si="13"/>
        <v>25</v>
      </c>
      <c r="P34" s="108" t="s">
        <v>239</v>
      </c>
      <c r="Q34" s="110" t="s">
        <v>31</v>
      </c>
      <c r="R34" s="111">
        <f t="shared" si="20"/>
        <v>52</v>
      </c>
      <c r="S34" s="112">
        <v>2.6</v>
      </c>
      <c r="T34" s="113">
        <f t="shared" si="21"/>
        <v>46</v>
      </c>
      <c r="U34" s="109">
        <v>0.0020833333333333333</v>
      </c>
      <c r="V34" s="109">
        <f t="shared" si="5"/>
        <v>0.04583333333333334</v>
      </c>
      <c r="W34" s="109">
        <f t="shared" si="14"/>
        <v>0.27499999999999986</v>
      </c>
      <c r="X34" s="109">
        <f t="shared" si="15"/>
        <v>0.32361111111111096</v>
      </c>
      <c r="Y34" s="109">
        <f t="shared" si="16"/>
        <v>0.42083333333333317</v>
      </c>
      <c r="Z34" s="109">
        <f t="shared" si="17"/>
        <v>0.5180555555555555</v>
      </c>
      <c r="AA34" s="109">
        <f t="shared" si="18"/>
        <v>0.5597222222222221</v>
      </c>
      <c r="AB34" s="109">
        <f t="shared" si="19"/>
        <v>0.6916666666666665</v>
      </c>
      <c r="AC34" s="62"/>
      <c r="AD34" s="62"/>
      <c r="AE34" s="62"/>
      <c r="AF34" s="62"/>
      <c r="AG34" s="62"/>
    </row>
    <row r="35" spans="1:33" s="43" customFormat="1" ht="12">
      <c r="A35" s="116">
        <f t="shared" si="6"/>
        <v>26</v>
      </c>
      <c r="B35" s="108" t="s">
        <v>213</v>
      </c>
      <c r="C35" s="110" t="s">
        <v>31</v>
      </c>
      <c r="D35" s="111">
        <f t="shared" si="0"/>
        <v>27</v>
      </c>
      <c r="E35" s="112">
        <v>0.9</v>
      </c>
      <c r="F35" s="113">
        <f t="shared" si="7"/>
        <v>39.599999999999994</v>
      </c>
      <c r="G35" s="109">
        <v>0.001388888888888889</v>
      </c>
      <c r="H35" s="109">
        <f t="shared" si="8"/>
        <v>0.043055555555555555</v>
      </c>
      <c r="I35" s="109">
        <f t="shared" si="9"/>
        <v>0.2722222222222221</v>
      </c>
      <c r="J35" s="109">
        <f t="shared" si="10"/>
        <v>0.3763888888888887</v>
      </c>
      <c r="K35" s="109">
        <f t="shared" si="11"/>
        <v>0.4180555555555554</v>
      </c>
      <c r="L35" s="109">
        <f t="shared" si="12"/>
        <v>0.5569444444444444</v>
      </c>
      <c r="M35" s="109">
        <f t="shared" si="1"/>
        <v>0.6888888888888888</v>
      </c>
      <c r="N35" s="109">
        <f t="shared" si="2"/>
        <v>0.6958333333333332</v>
      </c>
      <c r="O35" s="117">
        <f t="shared" si="13"/>
        <v>26</v>
      </c>
      <c r="P35" s="108" t="s">
        <v>216</v>
      </c>
      <c r="Q35" s="110" t="s">
        <v>31</v>
      </c>
      <c r="R35" s="111">
        <f t="shared" si="20"/>
        <v>35.99999999999999</v>
      </c>
      <c r="S35" s="112">
        <v>0.6</v>
      </c>
      <c r="T35" s="113">
        <f t="shared" si="21"/>
        <v>46.6</v>
      </c>
      <c r="U35" s="109">
        <v>0.0006944444444444445</v>
      </c>
      <c r="V35" s="109">
        <f t="shared" si="5"/>
        <v>0.04652777777777778</v>
      </c>
      <c r="W35" s="109">
        <f t="shared" si="14"/>
        <v>0.2756944444444443</v>
      </c>
      <c r="X35" s="109">
        <f t="shared" si="15"/>
        <v>0.3243055555555554</v>
      </c>
      <c r="Y35" s="109">
        <f t="shared" si="16"/>
        <v>0.4215277777777776</v>
      </c>
      <c r="Z35" s="109">
        <f t="shared" si="17"/>
        <v>0.5187499999999999</v>
      </c>
      <c r="AA35" s="109">
        <f t="shared" si="18"/>
        <v>0.5604166666666666</v>
      </c>
      <c r="AB35" s="109">
        <f t="shared" si="19"/>
        <v>0.692361111111111</v>
      </c>
      <c r="AC35" s="62"/>
      <c r="AD35" s="62"/>
      <c r="AE35" s="62"/>
      <c r="AF35" s="62"/>
      <c r="AG35" s="62"/>
    </row>
    <row r="36" spans="1:33" s="43" customFormat="1" ht="12">
      <c r="A36" s="116">
        <f t="shared" si="6"/>
        <v>27</v>
      </c>
      <c r="B36" s="108" t="s">
        <v>214</v>
      </c>
      <c r="C36" s="110" t="s">
        <v>31</v>
      </c>
      <c r="D36" s="111">
        <f t="shared" si="0"/>
        <v>42</v>
      </c>
      <c r="E36" s="112">
        <v>2.1</v>
      </c>
      <c r="F36" s="113">
        <f t="shared" si="7"/>
        <v>41.699999999999996</v>
      </c>
      <c r="G36" s="109">
        <v>0.0020833333333333333</v>
      </c>
      <c r="H36" s="109">
        <f t="shared" si="8"/>
        <v>0.04513888888888889</v>
      </c>
      <c r="I36" s="109">
        <f t="shared" si="9"/>
        <v>0.2743055555555554</v>
      </c>
      <c r="J36" s="109">
        <f t="shared" si="10"/>
        <v>0.37847222222222204</v>
      </c>
      <c r="K36" s="109">
        <f t="shared" si="11"/>
        <v>0.42013888888888873</v>
      </c>
      <c r="L36" s="109">
        <f t="shared" si="12"/>
        <v>0.5590277777777777</v>
      </c>
      <c r="M36" s="109">
        <f t="shared" si="1"/>
        <v>0.6909722222222221</v>
      </c>
      <c r="N36" s="109">
        <f t="shared" si="2"/>
        <v>0.6979166666666665</v>
      </c>
      <c r="O36" s="117">
        <f t="shared" si="13"/>
        <v>27</v>
      </c>
      <c r="P36" s="108" t="s">
        <v>303</v>
      </c>
      <c r="Q36" s="110" t="s">
        <v>31</v>
      </c>
      <c r="R36" s="111">
        <f t="shared" si="20"/>
        <v>33</v>
      </c>
      <c r="S36" s="112">
        <v>1.1</v>
      </c>
      <c r="T36" s="113">
        <f t="shared" si="21"/>
        <v>47.7</v>
      </c>
      <c r="U36" s="109">
        <v>0.001388888888888889</v>
      </c>
      <c r="V36" s="109">
        <f t="shared" si="5"/>
        <v>0.04791666666666667</v>
      </c>
      <c r="W36" s="109">
        <f t="shared" si="14"/>
        <v>0.2770833333333332</v>
      </c>
      <c r="X36" s="109">
        <f t="shared" si="15"/>
        <v>0.3256944444444443</v>
      </c>
      <c r="Y36" s="109">
        <f t="shared" si="16"/>
        <v>0.4229166666666665</v>
      </c>
      <c r="Z36" s="109">
        <f t="shared" si="17"/>
        <v>0.5201388888888888</v>
      </c>
      <c r="AA36" s="109">
        <f t="shared" si="18"/>
        <v>0.5618055555555554</v>
      </c>
      <c r="AB36" s="109">
        <f t="shared" si="19"/>
        <v>0.6937499999999999</v>
      </c>
      <c r="AC36" s="62"/>
      <c r="AD36" s="62"/>
      <c r="AE36" s="62"/>
      <c r="AF36" s="62"/>
      <c r="AG36" s="62"/>
    </row>
    <row r="37" spans="1:33" s="43" customFormat="1" ht="12">
      <c r="A37" s="116">
        <f t="shared" si="6"/>
        <v>28</v>
      </c>
      <c r="B37" s="108" t="s">
        <v>263</v>
      </c>
      <c r="C37" s="110" t="s">
        <v>31</v>
      </c>
      <c r="D37" s="111">
        <f t="shared" si="0"/>
        <v>38</v>
      </c>
      <c r="E37" s="112">
        <v>1.9</v>
      </c>
      <c r="F37" s="113">
        <f t="shared" si="7"/>
        <v>43.599999999999994</v>
      </c>
      <c r="G37" s="109">
        <v>0.0020833333333333333</v>
      </c>
      <c r="H37" s="109">
        <f t="shared" si="8"/>
        <v>0.04722222222222222</v>
      </c>
      <c r="I37" s="109">
        <f t="shared" si="9"/>
        <v>0.27638888888888874</v>
      </c>
      <c r="J37" s="109">
        <f t="shared" si="10"/>
        <v>0.38055555555555537</v>
      </c>
      <c r="K37" s="109">
        <f t="shared" si="11"/>
        <v>0.42222222222222205</v>
      </c>
      <c r="L37" s="109">
        <f t="shared" si="12"/>
        <v>0.561111111111111</v>
      </c>
      <c r="M37" s="109">
        <f t="shared" si="1"/>
        <v>0.6930555555555554</v>
      </c>
      <c r="N37" s="109">
        <f t="shared" si="2"/>
        <v>0.6999999999999998</v>
      </c>
      <c r="O37" s="117">
        <f t="shared" si="13"/>
        <v>28</v>
      </c>
      <c r="P37" s="108" t="s">
        <v>263</v>
      </c>
      <c r="Q37" s="110" t="s">
        <v>31</v>
      </c>
      <c r="R37" s="111">
        <f t="shared" si="20"/>
        <v>56</v>
      </c>
      <c r="S37" s="112">
        <v>2.8</v>
      </c>
      <c r="T37" s="113">
        <f t="shared" si="21"/>
        <v>50.5</v>
      </c>
      <c r="U37" s="109">
        <v>0.0020833333333333333</v>
      </c>
      <c r="V37" s="109">
        <f t="shared" si="5"/>
        <v>0.05</v>
      </c>
      <c r="W37" s="109">
        <f t="shared" si="14"/>
        <v>0.2791666666666665</v>
      </c>
      <c r="X37" s="109">
        <f t="shared" si="15"/>
        <v>0.3277777777777776</v>
      </c>
      <c r="Y37" s="109">
        <f t="shared" si="16"/>
        <v>0.4249999999999998</v>
      </c>
      <c r="Z37" s="109">
        <f t="shared" si="17"/>
        <v>0.5222222222222221</v>
      </c>
      <c r="AA37" s="109">
        <f t="shared" si="18"/>
        <v>0.5638888888888888</v>
      </c>
      <c r="AB37" s="109">
        <f t="shared" si="19"/>
        <v>0.6958333333333332</v>
      </c>
      <c r="AC37" s="62"/>
      <c r="AD37" s="62"/>
      <c r="AE37" s="62"/>
      <c r="AF37" s="62"/>
      <c r="AG37" s="62"/>
    </row>
    <row r="38" spans="1:33" s="43" customFormat="1" ht="12">
      <c r="A38" s="116">
        <f t="shared" si="6"/>
        <v>29</v>
      </c>
      <c r="B38" s="108" t="s">
        <v>265</v>
      </c>
      <c r="C38" s="110" t="s">
        <v>31</v>
      </c>
      <c r="D38" s="111">
        <f t="shared" si="0"/>
        <v>56</v>
      </c>
      <c r="E38" s="112">
        <v>2.8</v>
      </c>
      <c r="F38" s="113">
        <f t="shared" si="7"/>
        <v>46.39999999999999</v>
      </c>
      <c r="G38" s="109">
        <v>0.0020833333333333333</v>
      </c>
      <c r="H38" s="109">
        <f t="shared" si="8"/>
        <v>0.049305555555555554</v>
      </c>
      <c r="I38" s="109">
        <f t="shared" si="9"/>
        <v>0.27847222222222207</v>
      </c>
      <c r="J38" s="109">
        <f t="shared" si="10"/>
        <v>0.3826388888888887</v>
      </c>
      <c r="K38" s="109">
        <f t="shared" si="11"/>
        <v>0.4243055555555554</v>
      </c>
      <c r="L38" s="109">
        <f t="shared" si="12"/>
        <v>0.5631944444444443</v>
      </c>
      <c r="M38" s="109">
        <f t="shared" si="1"/>
        <v>0.6951388888888888</v>
      </c>
      <c r="N38" s="109">
        <f t="shared" si="2"/>
        <v>0.7020833333333332</v>
      </c>
      <c r="O38" s="117">
        <f t="shared" si="13"/>
        <v>29</v>
      </c>
      <c r="P38" s="108" t="s">
        <v>214</v>
      </c>
      <c r="Q38" s="110" t="s">
        <v>31</v>
      </c>
      <c r="R38" s="111">
        <f t="shared" si="20"/>
        <v>38</v>
      </c>
      <c r="S38" s="112">
        <v>1.9</v>
      </c>
      <c r="T38" s="113">
        <f t="shared" si="21"/>
        <v>52.4</v>
      </c>
      <c r="U38" s="109">
        <v>0.0020833333333333333</v>
      </c>
      <c r="V38" s="109">
        <f t="shared" si="5"/>
        <v>0.052083333333333336</v>
      </c>
      <c r="W38" s="109">
        <f t="shared" si="14"/>
        <v>0.28124999999999983</v>
      </c>
      <c r="X38" s="109">
        <f t="shared" si="15"/>
        <v>0.32986111111111094</v>
      </c>
      <c r="Y38" s="109">
        <f t="shared" si="16"/>
        <v>0.42708333333333315</v>
      </c>
      <c r="Z38" s="109">
        <f t="shared" si="17"/>
        <v>0.5243055555555555</v>
      </c>
      <c r="AA38" s="109">
        <f t="shared" si="18"/>
        <v>0.5659722222222221</v>
      </c>
      <c r="AB38" s="109">
        <f t="shared" si="19"/>
        <v>0.6979166666666665</v>
      </c>
      <c r="AC38" s="62"/>
      <c r="AD38" s="62"/>
      <c r="AE38" s="62"/>
      <c r="AF38" s="62"/>
      <c r="AG38" s="62"/>
    </row>
    <row r="39" spans="1:33" s="43" customFormat="1" ht="12">
      <c r="A39" s="116">
        <f t="shared" si="6"/>
        <v>30</v>
      </c>
      <c r="B39" s="108" t="s">
        <v>264</v>
      </c>
      <c r="C39" s="110" t="s">
        <v>31</v>
      </c>
      <c r="D39" s="111">
        <f t="shared" si="0"/>
        <v>33</v>
      </c>
      <c r="E39" s="112">
        <v>1.1</v>
      </c>
      <c r="F39" s="113">
        <f t="shared" si="7"/>
        <v>47.49999999999999</v>
      </c>
      <c r="G39" s="109">
        <v>0.001388888888888889</v>
      </c>
      <c r="H39" s="109">
        <f t="shared" si="8"/>
        <v>0.050694444444444445</v>
      </c>
      <c r="I39" s="109">
        <f t="shared" si="9"/>
        <v>0.27986111111111095</v>
      </c>
      <c r="J39" s="109">
        <f t="shared" si="10"/>
        <v>0.3840277777777776</v>
      </c>
      <c r="K39" s="109">
        <f t="shared" si="11"/>
        <v>0.42569444444444426</v>
      </c>
      <c r="L39" s="109">
        <f t="shared" si="12"/>
        <v>0.5645833333333332</v>
      </c>
      <c r="M39" s="109">
        <f t="shared" si="1"/>
        <v>0.6965277777777776</v>
      </c>
      <c r="N39" s="109">
        <f t="shared" si="2"/>
        <v>0.703472222222222</v>
      </c>
      <c r="O39" s="117">
        <f t="shared" si="13"/>
        <v>30</v>
      </c>
      <c r="P39" s="108" t="s">
        <v>213</v>
      </c>
      <c r="Q39" s="110" t="s">
        <v>31</v>
      </c>
      <c r="R39" s="111">
        <f t="shared" si="20"/>
        <v>42</v>
      </c>
      <c r="S39" s="112">
        <v>2.1</v>
      </c>
      <c r="T39" s="113">
        <f t="shared" si="21"/>
        <v>54.5</v>
      </c>
      <c r="U39" s="109">
        <v>0.0020833333333333333</v>
      </c>
      <c r="V39" s="109">
        <f t="shared" si="5"/>
        <v>0.05416666666666667</v>
      </c>
      <c r="W39" s="109">
        <f t="shared" si="14"/>
        <v>0.28333333333333316</v>
      </c>
      <c r="X39" s="109">
        <f t="shared" si="15"/>
        <v>0.33194444444444426</v>
      </c>
      <c r="Y39" s="109">
        <f t="shared" si="16"/>
        <v>0.4291666666666665</v>
      </c>
      <c r="Z39" s="109">
        <f t="shared" si="17"/>
        <v>0.5263888888888888</v>
      </c>
      <c r="AA39" s="109">
        <f t="shared" si="18"/>
        <v>0.5680555555555554</v>
      </c>
      <c r="AB39" s="109">
        <f t="shared" si="19"/>
        <v>0.6999999999999998</v>
      </c>
      <c r="AC39" s="62"/>
      <c r="AD39" s="62"/>
      <c r="AE39" s="62"/>
      <c r="AF39" s="62"/>
      <c r="AG39" s="62"/>
    </row>
    <row r="40" spans="1:33" s="43" customFormat="1" ht="12">
      <c r="A40" s="116">
        <f t="shared" si="6"/>
        <v>31</v>
      </c>
      <c r="B40" s="108" t="s">
        <v>239</v>
      </c>
      <c r="C40" s="110" t="s">
        <v>31</v>
      </c>
      <c r="D40" s="111">
        <f t="shared" si="0"/>
        <v>35.99999999999999</v>
      </c>
      <c r="E40" s="112">
        <v>0.6</v>
      </c>
      <c r="F40" s="113">
        <f t="shared" si="7"/>
        <v>48.099999999999994</v>
      </c>
      <c r="G40" s="109">
        <v>0.0006944444444444445</v>
      </c>
      <c r="H40" s="109">
        <f t="shared" si="8"/>
        <v>0.05138888888888889</v>
      </c>
      <c r="I40" s="109">
        <f t="shared" si="9"/>
        <v>0.2805555555555554</v>
      </c>
      <c r="J40" s="109">
        <f t="shared" si="10"/>
        <v>0.384722222222222</v>
      </c>
      <c r="K40" s="109">
        <f t="shared" si="11"/>
        <v>0.4263888888888887</v>
      </c>
      <c r="L40" s="109">
        <f t="shared" si="12"/>
        <v>0.5652777777777777</v>
      </c>
      <c r="M40" s="109">
        <f t="shared" si="1"/>
        <v>0.6972222222222221</v>
      </c>
      <c r="N40" s="109">
        <f t="shared" si="2"/>
        <v>0.7041666666666665</v>
      </c>
      <c r="O40" s="117">
        <f t="shared" si="13"/>
        <v>31</v>
      </c>
      <c r="P40" s="108" t="s">
        <v>212</v>
      </c>
      <c r="Q40" s="110" t="s">
        <v>31</v>
      </c>
      <c r="R40" s="111">
        <f t="shared" si="20"/>
        <v>54</v>
      </c>
      <c r="S40" s="112">
        <v>0.9</v>
      </c>
      <c r="T40" s="113">
        <f t="shared" si="21"/>
        <v>55.4</v>
      </c>
      <c r="U40" s="109">
        <v>0.0006944444444444445</v>
      </c>
      <c r="V40" s="109">
        <f t="shared" si="5"/>
        <v>0.05486111111111111</v>
      </c>
      <c r="W40" s="109">
        <f t="shared" si="14"/>
        <v>0.2840277777777776</v>
      </c>
      <c r="X40" s="109">
        <f t="shared" si="15"/>
        <v>0.3326388888888887</v>
      </c>
      <c r="Y40" s="109">
        <f t="shared" si="16"/>
        <v>0.4298611111111109</v>
      </c>
      <c r="Z40" s="109">
        <f t="shared" si="17"/>
        <v>0.5270833333333332</v>
      </c>
      <c r="AA40" s="109">
        <f t="shared" si="18"/>
        <v>0.5687499999999999</v>
      </c>
      <c r="AB40" s="109">
        <f t="shared" si="19"/>
        <v>0.7006944444444443</v>
      </c>
      <c r="AC40" s="62"/>
      <c r="AD40" s="62"/>
      <c r="AE40" s="62"/>
      <c r="AF40" s="62"/>
      <c r="AG40" s="62"/>
    </row>
    <row r="41" spans="1:33" s="43" customFormat="1" ht="12">
      <c r="A41" s="116">
        <f t="shared" si="6"/>
        <v>32</v>
      </c>
      <c r="B41" s="108" t="s">
        <v>305</v>
      </c>
      <c r="C41" s="110" t="s">
        <v>81</v>
      </c>
      <c r="D41" s="111">
        <f t="shared" si="0"/>
        <v>52</v>
      </c>
      <c r="E41" s="112">
        <v>2.6</v>
      </c>
      <c r="F41" s="113">
        <f t="shared" si="7"/>
        <v>50.699999999999996</v>
      </c>
      <c r="G41" s="109">
        <v>0.0020833333333333333</v>
      </c>
      <c r="H41" s="109">
        <f t="shared" si="8"/>
        <v>0.05347222222222222</v>
      </c>
      <c r="I41" s="109">
        <f t="shared" si="9"/>
        <v>0.2826388888888887</v>
      </c>
      <c r="J41" s="109">
        <f t="shared" si="10"/>
        <v>0.38680555555555535</v>
      </c>
      <c r="K41" s="109">
        <f t="shared" si="11"/>
        <v>0.42847222222222203</v>
      </c>
      <c r="L41" s="109">
        <f t="shared" si="12"/>
        <v>0.567361111111111</v>
      </c>
      <c r="M41" s="109">
        <f t="shared" si="1"/>
        <v>0.6993055555555554</v>
      </c>
      <c r="N41" s="109">
        <f t="shared" si="2"/>
        <v>0.7062499999999998</v>
      </c>
      <c r="O41" s="117">
        <f t="shared" si="13"/>
        <v>32</v>
      </c>
      <c r="P41" s="108" t="s">
        <v>240</v>
      </c>
      <c r="Q41" s="110" t="s">
        <v>31</v>
      </c>
      <c r="R41" s="111">
        <f t="shared" si="20"/>
        <v>41.99999999999999</v>
      </c>
      <c r="S41" s="112">
        <v>0.7</v>
      </c>
      <c r="T41" s="113">
        <f t="shared" si="21"/>
        <v>56.1</v>
      </c>
      <c r="U41" s="109">
        <v>0.0006944444444444445</v>
      </c>
      <c r="V41" s="109">
        <f t="shared" si="5"/>
        <v>0.05555555555555555</v>
      </c>
      <c r="W41" s="109">
        <f t="shared" si="14"/>
        <v>0.28472222222222204</v>
      </c>
      <c r="X41" s="109">
        <f t="shared" si="15"/>
        <v>0.33333333333333315</v>
      </c>
      <c r="Y41" s="109">
        <f t="shared" si="16"/>
        <v>0.43055555555555536</v>
      </c>
      <c r="Z41" s="109">
        <f t="shared" si="17"/>
        <v>0.5277777777777777</v>
      </c>
      <c r="AA41" s="109">
        <f t="shared" si="18"/>
        <v>0.5694444444444443</v>
      </c>
      <c r="AB41" s="109">
        <f t="shared" si="19"/>
        <v>0.7013888888888887</v>
      </c>
      <c r="AC41" s="62"/>
      <c r="AD41" s="62"/>
      <c r="AE41" s="62"/>
      <c r="AF41" s="62"/>
      <c r="AG41" s="62"/>
    </row>
    <row r="42" spans="1:33" s="43" customFormat="1" ht="12">
      <c r="A42" s="116">
        <f t="shared" si="6"/>
        <v>33</v>
      </c>
      <c r="B42" s="108" t="s">
        <v>267</v>
      </c>
      <c r="C42" s="110" t="s">
        <v>81</v>
      </c>
      <c r="D42" s="111">
        <f t="shared" si="0"/>
        <v>44.400000000000006</v>
      </c>
      <c r="E42" s="112">
        <v>3.7</v>
      </c>
      <c r="F42" s="113">
        <f t="shared" si="7"/>
        <v>54.4</v>
      </c>
      <c r="G42" s="109">
        <v>0.003472222222222222</v>
      </c>
      <c r="H42" s="109">
        <f t="shared" si="8"/>
        <v>0.05694444444444444</v>
      </c>
      <c r="I42" s="109">
        <f t="shared" si="9"/>
        <v>0.2861111111111109</v>
      </c>
      <c r="J42" s="109">
        <f t="shared" si="10"/>
        <v>0.39027777777777756</v>
      </c>
      <c r="K42" s="109">
        <f t="shared" si="11"/>
        <v>0.43194444444444424</v>
      </c>
      <c r="L42" s="109">
        <f t="shared" si="12"/>
        <v>0.5708333333333332</v>
      </c>
      <c r="M42" s="109">
        <f t="shared" si="1"/>
        <v>0.7027777777777776</v>
      </c>
      <c r="N42" s="109">
        <f t="shared" si="2"/>
        <v>0.709722222222222</v>
      </c>
      <c r="O42" s="117">
        <f t="shared" si="13"/>
        <v>33</v>
      </c>
      <c r="P42" s="108" t="s">
        <v>308</v>
      </c>
      <c r="Q42" s="118" t="s">
        <v>31</v>
      </c>
      <c r="R42" s="111">
        <f aca="true" t="shared" si="22" ref="R42:R64">IF(S42&gt;0.2,S42/U42/24,"-")</f>
        <v>46</v>
      </c>
      <c r="S42" s="118">
        <v>2.3</v>
      </c>
      <c r="T42" s="113">
        <f aca="true" t="shared" si="23" ref="T42:T63">S42+T41</f>
        <v>58.4</v>
      </c>
      <c r="U42" s="109">
        <v>0.0020833333333333333</v>
      </c>
      <c r="V42" s="109">
        <f t="shared" si="5"/>
        <v>0.057638888888888885</v>
      </c>
      <c r="W42" s="109">
        <f t="shared" si="14"/>
        <v>0.28680555555555537</v>
      </c>
      <c r="X42" s="109">
        <f t="shared" si="15"/>
        <v>0.3354166666666665</v>
      </c>
      <c r="Y42" s="109">
        <f t="shared" si="16"/>
        <v>0.4326388888888887</v>
      </c>
      <c r="Z42" s="109">
        <f t="shared" si="17"/>
        <v>0.529861111111111</v>
      </c>
      <c r="AA42" s="109">
        <f t="shared" si="18"/>
        <v>0.5715277777777776</v>
      </c>
      <c r="AB42" s="109">
        <f t="shared" si="19"/>
        <v>0.703472222222222</v>
      </c>
      <c r="AC42" s="62"/>
      <c r="AD42" s="62"/>
      <c r="AE42" s="62"/>
      <c r="AF42" s="62"/>
      <c r="AG42" s="62"/>
    </row>
    <row r="43" spans="1:33" s="43" customFormat="1" ht="12">
      <c r="A43" s="116">
        <f t="shared" si="6"/>
        <v>34</v>
      </c>
      <c r="B43" s="108" t="s">
        <v>266</v>
      </c>
      <c r="C43" s="110" t="s">
        <v>40</v>
      </c>
      <c r="D43" s="111">
        <f t="shared" si="0"/>
        <v>46.800000000000004</v>
      </c>
      <c r="E43" s="112">
        <v>3.9</v>
      </c>
      <c r="F43" s="113">
        <f t="shared" si="7"/>
        <v>58.3</v>
      </c>
      <c r="G43" s="109">
        <v>0.003472222222222222</v>
      </c>
      <c r="H43" s="109">
        <f t="shared" si="8"/>
        <v>0.06041666666666667</v>
      </c>
      <c r="I43" s="109">
        <f t="shared" si="9"/>
        <v>0.28958333333333314</v>
      </c>
      <c r="J43" s="109">
        <f t="shared" si="10"/>
        <v>0.39374999999999977</v>
      </c>
      <c r="K43" s="136">
        <f t="shared" si="11"/>
        <v>0.43541666666666645</v>
      </c>
      <c r="L43" s="109">
        <f t="shared" si="12"/>
        <v>0.5743055555555554</v>
      </c>
      <c r="M43" s="109">
        <f aca="true" t="shared" si="24" ref="M43:M64">M42+G43</f>
        <v>0.7062499999999998</v>
      </c>
      <c r="N43" s="109">
        <f aca="true" t="shared" si="25" ref="N43:N64">N42+G43</f>
        <v>0.7131944444444442</v>
      </c>
      <c r="O43" s="117">
        <f t="shared" si="13"/>
        <v>34</v>
      </c>
      <c r="P43" s="108" t="s">
        <v>307</v>
      </c>
      <c r="Q43" s="118" t="s">
        <v>31</v>
      </c>
      <c r="R43" s="111">
        <f t="shared" si="22"/>
        <v>30</v>
      </c>
      <c r="S43" s="118">
        <v>1</v>
      </c>
      <c r="T43" s="113">
        <f t="shared" si="23"/>
        <v>59.4</v>
      </c>
      <c r="U43" s="109">
        <v>0.001388888888888889</v>
      </c>
      <c r="V43" s="109">
        <f t="shared" si="5"/>
        <v>0.059027777777777776</v>
      </c>
      <c r="W43" s="109">
        <f t="shared" si="14"/>
        <v>0.28819444444444425</v>
      </c>
      <c r="X43" s="109">
        <f t="shared" si="15"/>
        <v>0.33680555555555536</v>
      </c>
      <c r="Y43" s="109">
        <f t="shared" si="16"/>
        <v>0.43402777777777757</v>
      </c>
      <c r="Z43" s="109">
        <f t="shared" si="17"/>
        <v>0.5312499999999999</v>
      </c>
      <c r="AA43" s="109">
        <f t="shared" si="18"/>
        <v>0.5729166666666665</v>
      </c>
      <c r="AB43" s="109">
        <f t="shared" si="19"/>
        <v>0.7048611111111109</v>
      </c>
      <c r="AC43" s="62"/>
      <c r="AD43" s="62"/>
      <c r="AE43" s="62"/>
      <c r="AF43" s="62"/>
      <c r="AG43" s="62"/>
    </row>
    <row r="44" spans="1:33" s="43" customFormat="1" ht="12">
      <c r="A44" s="116">
        <f t="shared" si="6"/>
        <v>35</v>
      </c>
      <c r="B44" s="108" t="s">
        <v>223</v>
      </c>
      <c r="C44" s="110" t="s">
        <v>31</v>
      </c>
      <c r="D44" s="111">
        <f t="shared" si="0"/>
        <v>33</v>
      </c>
      <c r="E44" s="112">
        <v>1.1</v>
      </c>
      <c r="F44" s="113">
        <f t="shared" si="7"/>
        <v>59.4</v>
      </c>
      <c r="G44" s="109">
        <v>0.001388888888888889</v>
      </c>
      <c r="H44" s="109">
        <f t="shared" si="8"/>
        <v>0.06180555555555556</v>
      </c>
      <c r="I44" s="109">
        <f t="shared" si="9"/>
        <v>0.290972222222222</v>
      </c>
      <c r="J44" s="109">
        <f t="shared" si="10"/>
        <v>0.39513888888888865</v>
      </c>
      <c r="K44" s="109">
        <f t="shared" si="11"/>
        <v>0.43680555555555534</v>
      </c>
      <c r="L44" s="109">
        <f t="shared" si="12"/>
        <v>0.5756944444444443</v>
      </c>
      <c r="M44" s="109">
        <f t="shared" si="24"/>
        <v>0.7076388888888887</v>
      </c>
      <c r="N44" s="109">
        <f t="shared" si="25"/>
        <v>0.7145833333333331</v>
      </c>
      <c r="O44" s="117">
        <f t="shared" si="13"/>
        <v>35</v>
      </c>
      <c r="P44" s="108" t="s">
        <v>308</v>
      </c>
      <c r="Q44" s="110" t="s">
        <v>31</v>
      </c>
      <c r="R44" s="111">
        <f t="shared" si="22"/>
        <v>27</v>
      </c>
      <c r="S44" s="112">
        <v>0.9</v>
      </c>
      <c r="T44" s="113">
        <f t="shared" si="23"/>
        <v>60.3</v>
      </c>
      <c r="U44" s="109">
        <v>0.001388888888888889</v>
      </c>
      <c r="V44" s="109">
        <f t="shared" si="5"/>
        <v>0.06041666666666667</v>
      </c>
      <c r="W44" s="109">
        <f t="shared" si="14"/>
        <v>0.28958333333333314</v>
      </c>
      <c r="X44" s="109">
        <f t="shared" si="15"/>
        <v>0.33819444444444424</v>
      </c>
      <c r="Y44" s="109">
        <f t="shared" si="16"/>
        <v>0.43541666666666645</v>
      </c>
      <c r="Z44" s="109">
        <f t="shared" si="17"/>
        <v>0.5326388888888888</v>
      </c>
      <c r="AA44" s="109">
        <f t="shared" si="18"/>
        <v>0.5743055555555554</v>
      </c>
      <c r="AB44" s="109">
        <f t="shared" si="19"/>
        <v>0.7062499999999998</v>
      </c>
      <c r="AC44" s="62"/>
      <c r="AD44" s="62"/>
      <c r="AE44" s="62"/>
      <c r="AF44" s="62"/>
      <c r="AG44" s="62"/>
    </row>
    <row r="45" spans="1:33" s="43" customFormat="1" ht="12">
      <c r="A45" s="116">
        <f t="shared" si="6"/>
        <v>36</v>
      </c>
      <c r="B45" s="108" t="s">
        <v>224</v>
      </c>
      <c r="C45" s="110" t="s">
        <v>31</v>
      </c>
      <c r="D45" s="111">
        <f t="shared" si="0"/>
        <v>30</v>
      </c>
      <c r="E45" s="112">
        <v>1</v>
      </c>
      <c r="F45" s="113">
        <f t="shared" si="7"/>
        <v>60.4</v>
      </c>
      <c r="G45" s="109">
        <v>0.001388888888888889</v>
      </c>
      <c r="H45" s="109">
        <f t="shared" si="8"/>
        <v>0.06319444444444444</v>
      </c>
      <c r="I45" s="109">
        <f t="shared" si="9"/>
        <v>0.2923611111111109</v>
      </c>
      <c r="J45" s="109">
        <f t="shared" si="10"/>
        <v>0.39652777777777753</v>
      </c>
      <c r="K45" s="109">
        <f t="shared" si="11"/>
        <v>0.4381944444444442</v>
      </c>
      <c r="L45" s="109">
        <f t="shared" si="12"/>
        <v>0.5770833333333332</v>
      </c>
      <c r="M45" s="109">
        <f t="shared" si="24"/>
        <v>0.7090277777777776</v>
      </c>
      <c r="N45" s="109">
        <f t="shared" si="25"/>
        <v>0.715972222222222</v>
      </c>
      <c r="O45" s="117">
        <f t="shared" si="13"/>
        <v>36</v>
      </c>
      <c r="P45" s="108" t="s">
        <v>304</v>
      </c>
      <c r="Q45" s="110" t="s">
        <v>31</v>
      </c>
      <c r="R45" s="111">
        <f t="shared" si="22"/>
        <v>51.6</v>
      </c>
      <c r="S45" s="112">
        <v>4.3</v>
      </c>
      <c r="T45" s="113">
        <f t="shared" si="23"/>
        <v>64.6</v>
      </c>
      <c r="U45" s="109">
        <v>0.003472222222222222</v>
      </c>
      <c r="V45" s="109">
        <f t="shared" si="5"/>
        <v>0.06388888888888888</v>
      </c>
      <c r="W45" s="109">
        <f t="shared" si="14"/>
        <v>0.29305555555555535</v>
      </c>
      <c r="X45" s="109">
        <f t="shared" si="15"/>
        <v>0.34166666666666645</v>
      </c>
      <c r="Y45" s="109">
        <f t="shared" si="16"/>
        <v>0.43888888888888866</v>
      </c>
      <c r="Z45" s="109">
        <f t="shared" si="17"/>
        <v>0.536111111111111</v>
      </c>
      <c r="AA45" s="109">
        <f t="shared" si="18"/>
        <v>0.5777777777777776</v>
      </c>
      <c r="AB45" s="109">
        <f t="shared" si="19"/>
        <v>0.709722222222222</v>
      </c>
      <c r="AC45" s="62"/>
      <c r="AD45" s="62"/>
      <c r="AE45" s="62"/>
      <c r="AF45" s="62"/>
      <c r="AG45" s="62"/>
    </row>
    <row r="46" spans="1:33" s="43" customFormat="1" ht="12">
      <c r="A46" s="116">
        <f t="shared" si="6"/>
        <v>37</v>
      </c>
      <c r="B46" s="108" t="s">
        <v>225</v>
      </c>
      <c r="C46" s="110" t="s">
        <v>31</v>
      </c>
      <c r="D46" s="111">
        <f t="shared" si="0"/>
        <v>39</v>
      </c>
      <c r="E46" s="112">
        <v>1.3</v>
      </c>
      <c r="F46" s="113">
        <f t="shared" si="7"/>
        <v>61.699999999999996</v>
      </c>
      <c r="G46" s="109">
        <v>0.001388888888888889</v>
      </c>
      <c r="H46" s="109">
        <f t="shared" si="8"/>
        <v>0.06458333333333333</v>
      </c>
      <c r="I46" s="109">
        <f t="shared" si="9"/>
        <v>0.2937499999999998</v>
      </c>
      <c r="J46" s="109">
        <f t="shared" si="10"/>
        <v>0.3979166666666664</v>
      </c>
      <c r="K46" s="109">
        <f t="shared" si="11"/>
        <v>0.4395833333333331</v>
      </c>
      <c r="L46" s="109">
        <f t="shared" si="12"/>
        <v>0.578472222222222</v>
      </c>
      <c r="M46" s="109">
        <f t="shared" si="24"/>
        <v>0.7104166666666665</v>
      </c>
      <c r="N46" s="109">
        <f t="shared" si="25"/>
        <v>0.7173611111111109</v>
      </c>
      <c r="O46" s="117">
        <f t="shared" si="13"/>
        <v>37</v>
      </c>
      <c r="P46" s="108" t="s">
        <v>261</v>
      </c>
      <c r="Q46" s="119" t="s">
        <v>31</v>
      </c>
      <c r="R46" s="111">
        <f t="shared" si="22"/>
        <v>54</v>
      </c>
      <c r="S46" s="120">
        <v>3.6</v>
      </c>
      <c r="T46" s="113">
        <f t="shared" si="23"/>
        <v>68.19999999999999</v>
      </c>
      <c r="U46" s="109">
        <v>0.002777777777777778</v>
      </c>
      <c r="V46" s="109">
        <f t="shared" si="5"/>
        <v>0.06666666666666667</v>
      </c>
      <c r="W46" s="109">
        <f t="shared" si="14"/>
        <v>0.2958333333333331</v>
      </c>
      <c r="X46" s="109">
        <f t="shared" si="15"/>
        <v>0.3444444444444442</v>
      </c>
      <c r="Y46" s="109">
        <f t="shared" si="16"/>
        <v>0.44166666666666643</v>
      </c>
      <c r="Z46" s="109">
        <f t="shared" si="17"/>
        <v>0.5388888888888888</v>
      </c>
      <c r="AA46" s="109">
        <f t="shared" si="18"/>
        <v>0.5805555555555554</v>
      </c>
      <c r="AB46" s="109">
        <f t="shared" si="19"/>
        <v>0.7124999999999998</v>
      </c>
      <c r="AC46" s="62"/>
      <c r="AD46" s="62"/>
      <c r="AE46" s="62"/>
      <c r="AF46" s="62"/>
      <c r="AG46" s="62"/>
    </row>
    <row r="47" spans="1:33" s="43" customFormat="1" ht="12">
      <c r="A47" s="116">
        <f t="shared" si="6"/>
        <v>38</v>
      </c>
      <c r="B47" s="108" t="s">
        <v>248</v>
      </c>
      <c r="C47" s="110" t="s">
        <v>31</v>
      </c>
      <c r="D47" s="111">
        <f t="shared" si="0"/>
        <v>48</v>
      </c>
      <c r="E47" s="112">
        <v>1.6</v>
      </c>
      <c r="F47" s="113">
        <f t="shared" si="7"/>
        <v>63.3</v>
      </c>
      <c r="G47" s="109">
        <v>0.001388888888888889</v>
      </c>
      <c r="H47" s="109">
        <f t="shared" si="8"/>
        <v>0.06597222222222221</v>
      </c>
      <c r="I47" s="109">
        <f t="shared" si="9"/>
        <v>0.2951388888888887</v>
      </c>
      <c r="J47" s="109">
        <f t="shared" si="10"/>
        <v>0.3993055555555553</v>
      </c>
      <c r="K47" s="109">
        <f t="shared" si="11"/>
        <v>0.440972222222222</v>
      </c>
      <c r="L47" s="109">
        <f t="shared" si="12"/>
        <v>0.5798611111111109</v>
      </c>
      <c r="M47" s="109">
        <f t="shared" si="24"/>
        <v>0.7118055555555554</v>
      </c>
      <c r="N47" s="109">
        <f t="shared" si="25"/>
        <v>0.7187499999999998</v>
      </c>
      <c r="O47" s="117">
        <f t="shared" si="13"/>
        <v>38</v>
      </c>
      <c r="P47" s="108" t="s">
        <v>281</v>
      </c>
      <c r="Q47" s="110" t="s">
        <v>40</v>
      </c>
      <c r="R47" s="111">
        <f t="shared" si="22"/>
        <v>33</v>
      </c>
      <c r="S47" s="112">
        <v>1.1</v>
      </c>
      <c r="T47" s="113">
        <f t="shared" si="23"/>
        <v>69.29999999999998</v>
      </c>
      <c r="U47" s="109">
        <v>0.001388888888888889</v>
      </c>
      <c r="V47" s="109">
        <f t="shared" si="5"/>
        <v>0.06805555555555555</v>
      </c>
      <c r="W47" s="109">
        <f t="shared" si="14"/>
        <v>0.297222222222222</v>
      </c>
      <c r="X47" s="109">
        <f t="shared" si="15"/>
        <v>0.3458333333333331</v>
      </c>
      <c r="Y47" s="109">
        <f t="shared" si="16"/>
        <v>0.4430555555555553</v>
      </c>
      <c r="Z47" s="109">
        <f t="shared" si="17"/>
        <v>0.5402777777777776</v>
      </c>
      <c r="AA47" s="109">
        <f t="shared" si="18"/>
        <v>0.5819444444444443</v>
      </c>
      <c r="AB47" s="109">
        <f t="shared" si="19"/>
        <v>0.7138888888888887</v>
      </c>
      <c r="AC47" s="62"/>
      <c r="AD47" s="62"/>
      <c r="AE47" s="62"/>
      <c r="AF47" s="62"/>
      <c r="AG47" s="62"/>
    </row>
    <row r="48" spans="1:33" s="43" customFormat="1" ht="12">
      <c r="A48" s="116">
        <f t="shared" si="6"/>
        <v>39</v>
      </c>
      <c r="B48" s="108" t="s">
        <v>268</v>
      </c>
      <c r="C48" s="110" t="s">
        <v>31</v>
      </c>
      <c r="D48" s="111">
        <f t="shared" si="0"/>
        <v>44</v>
      </c>
      <c r="E48" s="112">
        <v>2.2</v>
      </c>
      <c r="F48" s="113">
        <f t="shared" si="7"/>
        <v>65.5</v>
      </c>
      <c r="G48" s="109">
        <v>0.0020833333333333333</v>
      </c>
      <c r="H48" s="109">
        <f t="shared" si="8"/>
        <v>0.06805555555555555</v>
      </c>
      <c r="I48" s="109">
        <f t="shared" si="9"/>
        <v>0.297222222222222</v>
      </c>
      <c r="J48" s="109">
        <f t="shared" si="10"/>
        <v>0.40138888888888863</v>
      </c>
      <c r="K48" s="109">
        <f t="shared" si="11"/>
        <v>0.4430555555555553</v>
      </c>
      <c r="L48" s="109">
        <f t="shared" si="12"/>
        <v>0.5819444444444443</v>
      </c>
      <c r="M48" s="109">
        <f t="shared" si="24"/>
        <v>0.7138888888888887</v>
      </c>
      <c r="N48" s="109">
        <f t="shared" si="25"/>
        <v>0.7208333333333331</v>
      </c>
      <c r="O48" s="117">
        <f t="shared" si="13"/>
        <v>39</v>
      </c>
      <c r="P48" s="108" t="s">
        <v>282</v>
      </c>
      <c r="Q48" s="110" t="s">
        <v>40</v>
      </c>
      <c r="R48" s="111">
        <f t="shared" si="22"/>
        <v>33</v>
      </c>
      <c r="S48" s="112">
        <v>1.1</v>
      </c>
      <c r="T48" s="113">
        <f t="shared" si="23"/>
        <v>70.39999999999998</v>
      </c>
      <c r="U48" s="109">
        <v>0.001388888888888889</v>
      </c>
      <c r="V48" s="109">
        <f t="shared" si="5"/>
        <v>0.06944444444444443</v>
      </c>
      <c r="W48" s="109">
        <f t="shared" si="14"/>
        <v>0.2986111111111109</v>
      </c>
      <c r="X48" s="109">
        <f t="shared" si="15"/>
        <v>0.347222222222222</v>
      </c>
      <c r="Y48" s="109">
        <f t="shared" si="16"/>
        <v>0.4444444444444442</v>
      </c>
      <c r="Z48" s="109">
        <f t="shared" si="17"/>
        <v>0.5416666666666665</v>
      </c>
      <c r="AA48" s="109">
        <f t="shared" si="18"/>
        <v>0.5833333333333331</v>
      </c>
      <c r="AB48" s="109">
        <f t="shared" si="19"/>
        <v>0.7152777777777776</v>
      </c>
      <c r="AC48" s="62"/>
      <c r="AD48" s="62"/>
      <c r="AE48" s="62"/>
      <c r="AF48" s="62"/>
      <c r="AG48" s="62"/>
    </row>
    <row r="49" spans="1:33" s="43" customFormat="1" ht="12">
      <c r="A49" s="116">
        <f t="shared" si="6"/>
        <v>40</v>
      </c>
      <c r="B49" s="108" t="s">
        <v>227</v>
      </c>
      <c r="C49" s="110" t="s">
        <v>31</v>
      </c>
      <c r="D49" s="111">
        <f t="shared" si="0"/>
        <v>44</v>
      </c>
      <c r="E49" s="112">
        <v>2.2</v>
      </c>
      <c r="F49" s="113">
        <f t="shared" si="7"/>
        <v>67.7</v>
      </c>
      <c r="G49" s="109">
        <v>0.0020833333333333333</v>
      </c>
      <c r="H49" s="109">
        <f t="shared" si="8"/>
        <v>0.07013888888888889</v>
      </c>
      <c r="I49" s="109">
        <f t="shared" si="9"/>
        <v>0.2993055555555553</v>
      </c>
      <c r="J49" s="109">
        <f t="shared" si="10"/>
        <v>0.40347222222222195</v>
      </c>
      <c r="K49" s="109">
        <f t="shared" si="11"/>
        <v>0.44513888888888864</v>
      </c>
      <c r="L49" s="109">
        <f t="shared" si="12"/>
        <v>0.5840277777777776</v>
      </c>
      <c r="M49" s="109">
        <f t="shared" si="24"/>
        <v>0.715972222222222</v>
      </c>
      <c r="N49" s="109">
        <f t="shared" si="25"/>
        <v>0.7229166666666664</v>
      </c>
      <c r="O49" s="117">
        <f t="shared" si="13"/>
        <v>40</v>
      </c>
      <c r="P49" s="108" t="s">
        <v>283</v>
      </c>
      <c r="Q49" s="110" t="s">
        <v>40</v>
      </c>
      <c r="R49" s="111">
        <f t="shared" si="22"/>
        <v>35.99999999999999</v>
      </c>
      <c r="S49" s="112">
        <v>1.2</v>
      </c>
      <c r="T49" s="113">
        <f t="shared" si="23"/>
        <v>71.59999999999998</v>
      </c>
      <c r="U49" s="109">
        <v>0.001388888888888889</v>
      </c>
      <c r="V49" s="109">
        <f t="shared" si="5"/>
        <v>0.07083333333333332</v>
      </c>
      <c r="W49" s="109">
        <f t="shared" si="14"/>
        <v>0.29999999999999977</v>
      </c>
      <c r="X49" s="109">
        <f t="shared" si="15"/>
        <v>0.34861111111111087</v>
      </c>
      <c r="Y49" s="109">
        <f t="shared" si="16"/>
        <v>0.4458333333333331</v>
      </c>
      <c r="Z49" s="109">
        <f t="shared" si="17"/>
        <v>0.5430555555555554</v>
      </c>
      <c r="AA49" s="109">
        <f t="shared" si="18"/>
        <v>0.584722222222222</v>
      </c>
      <c r="AB49" s="109">
        <f t="shared" si="19"/>
        <v>0.7166666666666665</v>
      </c>
      <c r="AC49" s="62"/>
      <c r="AD49" s="62"/>
      <c r="AE49" s="62"/>
      <c r="AF49" s="62"/>
      <c r="AG49" s="62"/>
    </row>
    <row r="50" spans="1:33" s="43" customFormat="1" ht="12">
      <c r="A50" s="116">
        <f t="shared" si="6"/>
        <v>41</v>
      </c>
      <c r="B50" s="108" t="s">
        <v>269</v>
      </c>
      <c r="C50" s="110" t="s">
        <v>31</v>
      </c>
      <c r="D50" s="111">
        <f t="shared" si="0"/>
        <v>46.5</v>
      </c>
      <c r="E50" s="112">
        <v>3.1</v>
      </c>
      <c r="F50" s="113">
        <f t="shared" si="7"/>
        <v>70.8</v>
      </c>
      <c r="G50" s="109">
        <v>0.002777777777777778</v>
      </c>
      <c r="H50" s="109">
        <f t="shared" si="8"/>
        <v>0.07291666666666667</v>
      </c>
      <c r="I50" s="109">
        <f t="shared" si="9"/>
        <v>0.3020833333333331</v>
      </c>
      <c r="J50" s="109">
        <f t="shared" si="10"/>
        <v>0.4062499999999997</v>
      </c>
      <c r="K50" s="109">
        <f t="shared" si="11"/>
        <v>0.4479166666666664</v>
      </c>
      <c r="L50" s="109">
        <f t="shared" si="12"/>
        <v>0.5868055555555554</v>
      </c>
      <c r="M50" s="109">
        <f t="shared" si="24"/>
        <v>0.7187499999999998</v>
      </c>
      <c r="N50" s="109">
        <f t="shared" si="25"/>
        <v>0.7256944444444442</v>
      </c>
      <c r="O50" s="117">
        <f t="shared" si="13"/>
        <v>41</v>
      </c>
      <c r="P50" s="108" t="s">
        <v>301</v>
      </c>
      <c r="Q50" s="110" t="s">
        <v>40</v>
      </c>
      <c r="R50" s="111">
        <f t="shared" si="22"/>
        <v>45</v>
      </c>
      <c r="S50" s="112">
        <v>3</v>
      </c>
      <c r="T50" s="113">
        <f t="shared" si="23"/>
        <v>74.59999999999998</v>
      </c>
      <c r="U50" s="109">
        <v>0.002777777777777778</v>
      </c>
      <c r="V50" s="109">
        <f t="shared" si="5"/>
        <v>0.0736111111111111</v>
      </c>
      <c r="W50" s="109">
        <f t="shared" si="14"/>
        <v>0.30277777777777753</v>
      </c>
      <c r="X50" s="109">
        <f t="shared" si="15"/>
        <v>0.35138888888888864</v>
      </c>
      <c r="Y50" s="109">
        <f t="shared" si="16"/>
        <v>0.44861111111111085</v>
      </c>
      <c r="Z50" s="109">
        <f t="shared" si="17"/>
        <v>0.5458333333333332</v>
      </c>
      <c r="AA50" s="109">
        <f t="shared" si="18"/>
        <v>0.5874999999999998</v>
      </c>
      <c r="AB50" s="109">
        <f t="shared" si="19"/>
        <v>0.7194444444444442</v>
      </c>
      <c r="AC50" s="62"/>
      <c r="AD50" s="62"/>
      <c r="AE50" s="62"/>
      <c r="AF50" s="62"/>
      <c r="AG50" s="62"/>
    </row>
    <row r="51" spans="1:33" s="43" customFormat="1" ht="12">
      <c r="A51" s="116">
        <f t="shared" si="6"/>
        <v>42</v>
      </c>
      <c r="B51" s="108" t="s">
        <v>270</v>
      </c>
      <c r="C51" s="110" t="s">
        <v>31</v>
      </c>
      <c r="D51" s="111">
        <f t="shared" si="0"/>
        <v>41.99999999999999</v>
      </c>
      <c r="E51" s="112">
        <v>1.4</v>
      </c>
      <c r="F51" s="113">
        <f t="shared" si="7"/>
        <v>72.2</v>
      </c>
      <c r="G51" s="109">
        <v>0.001388888888888889</v>
      </c>
      <c r="H51" s="109">
        <f t="shared" si="8"/>
        <v>0.07430555555555556</v>
      </c>
      <c r="I51" s="109">
        <f t="shared" si="9"/>
        <v>0.303472222222222</v>
      </c>
      <c r="J51" s="109">
        <f t="shared" si="10"/>
        <v>0.4076388888888886</v>
      </c>
      <c r="K51" s="109">
        <f t="shared" si="11"/>
        <v>0.4493055555555553</v>
      </c>
      <c r="L51" s="109">
        <f t="shared" si="12"/>
        <v>0.5881944444444442</v>
      </c>
      <c r="M51" s="109">
        <f t="shared" si="24"/>
        <v>0.7201388888888887</v>
      </c>
      <c r="N51" s="109">
        <f t="shared" si="25"/>
        <v>0.7270833333333331</v>
      </c>
      <c r="O51" s="117">
        <f t="shared" si="13"/>
        <v>42</v>
      </c>
      <c r="P51" s="108" t="s">
        <v>302</v>
      </c>
      <c r="Q51" s="110" t="s">
        <v>40</v>
      </c>
      <c r="R51" s="111">
        <f t="shared" si="22"/>
        <v>35.99999999999999</v>
      </c>
      <c r="S51" s="112">
        <v>0.6</v>
      </c>
      <c r="T51" s="113">
        <f t="shared" si="23"/>
        <v>75.19999999999997</v>
      </c>
      <c r="U51" s="109">
        <v>0.0006944444444444445</v>
      </c>
      <c r="V51" s="109">
        <f t="shared" si="5"/>
        <v>0.07430555555555554</v>
      </c>
      <c r="W51" s="109">
        <f t="shared" si="14"/>
        <v>0.303472222222222</v>
      </c>
      <c r="X51" s="109">
        <f t="shared" si="15"/>
        <v>0.3520833333333331</v>
      </c>
      <c r="Y51" s="109">
        <f t="shared" si="16"/>
        <v>0.4493055555555553</v>
      </c>
      <c r="Z51" s="109">
        <f t="shared" si="17"/>
        <v>0.5465277777777776</v>
      </c>
      <c r="AA51" s="109">
        <f t="shared" si="18"/>
        <v>0.5881944444444442</v>
      </c>
      <c r="AB51" s="109">
        <f t="shared" si="19"/>
        <v>0.7201388888888887</v>
      </c>
      <c r="AC51" s="62"/>
      <c r="AD51" s="62"/>
      <c r="AE51" s="62"/>
      <c r="AF51" s="62"/>
      <c r="AG51" s="62"/>
    </row>
    <row r="52" spans="1:33" s="43" customFormat="1" ht="12">
      <c r="A52" s="116">
        <f t="shared" si="6"/>
        <v>43</v>
      </c>
      <c r="B52" s="108" t="s">
        <v>249</v>
      </c>
      <c r="C52" s="110" t="s">
        <v>31</v>
      </c>
      <c r="D52" s="111">
        <f t="shared" si="0"/>
        <v>27</v>
      </c>
      <c r="E52" s="112">
        <v>0.9</v>
      </c>
      <c r="F52" s="113">
        <f t="shared" si="7"/>
        <v>73.10000000000001</v>
      </c>
      <c r="G52" s="109">
        <v>0.001388888888888889</v>
      </c>
      <c r="H52" s="109">
        <f t="shared" si="8"/>
        <v>0.07569444444444444</v>
      </c>
      <c r="I52" s="109">
        <f t="shared" si="9"/>
        <v>0.30486111111111086</v>
      </c>
      <c r="J52" s="109">
        <f t="shared" si="10"/>
        <v>0.4090277777777775</v>
      </c>
      <c r="K52" s="109">
        <f t="shared" si="11"/>
        <v>0.4506944444444442</v>
      </c>
      <c r="L52" s="109">
        <f t="shared" si="12"/>
        <v>0.5895833333333331</v>
      </c>
      <c r="M52" s="109">
        <f t="shared" si="24"/>
        <v>0.7215277777777775</v>
      </c>
      <c r="N52" s="109">
        <f t="shared" si="25"/>
        <v>0.728472222222222</v>
      </c>
      <c r="O52" s="117">
        <f t="shared" si="13"/>
        <v>43</v>
      </c>
      <c r="P52" s="108" t="s">
        <v>284</v>
      </c>
      <c r="Q52" s="110" t="s">
        <v>40</v>
      </c>
      <c r="R52" s="111">
        <f t="shared" si="22"/>
        <v>44</v>
      </c>
      <c r="S52" s="112">
        <v>2.2</v>
      </c>
      <c r="T52" s="113">
        <f t="shared" si="23"/>
        <v>77.39999999999998</v>
      </c>
      <c r="U52" s="109">
        <v>0.0020833333333333333</v>
      </c>
      <c r="V52" s="109">
        <f t="shared" si="5"/>
        <v>0.07638888888888888</v>
      </c>
      <c r="W52" s="109">
        <f t="shared" si="14"/>
        <v>0.3055555555555553</v>
      </c>
      <c r="X52" s="109">
        <f t="shared" si="15"/>
        <v>0.3541666666666664</v>
      </c>
      <c r="Y52" s="109">
        <f t="shared" si="16"/>
        <v>0.4513888888888886</v>
      </c>
      <c r="Z52" s="109">
        <f t="shared" si="17"/>
        <v>0.5486111111111109</v>
      </c>
      <c r="AA52" s="109">
        <f t="shared" si="18"/>
        <v>0.5902777777777776</v>
      </c>
      <c r="AB52" s="109">
        <f t="shared" si="19"/>
        <v>0.722222222222222</v>
      </c>
      <c r="AC52" s="62"/>
      <c r="AD52" s="62"/>
      <c r="AE52" s="62"/>
      <c r="AF52" s="62"/>
      <c r="AG52" s="62"/>
    </row>
    <row r="53" spans="1:33" s="43" customFormat="1" ht="12">
      <c r="A53" s="116">
        <f t="shared" si="6"/>
        <v>44</v>
      </c>
      <c r="B53" s="108" t="s">
        <v>271</v>
      </c>
      <c r="C53" s="110" t="s">
        <v>31</v>
      </c>
      <c r="D53" s="111">
        <f t="shared" si="0"/>
        <v>32</v>
      </c>
      <c r="E53" s="112">
        <v>1.6</v>
      </c>
      <c r="F53" s="113">
        <f t="shared" si="7"/>
        <v>74.7</v>
      </c>
      <c r="G53" s="109">
        <v>0.0020833333333333333</v>
      </c>
      <c r="H53" s="109">
        <f t="shared" si="8"/>
        <v>0.07777777777777778</v>
      </c>
      <c r="I53" s="109">
        <f t="shared" si="9"/>
        <v>0.3069444444444442</v>
      </c>
      <c r="J53" s="109">
        <f t="shared" si="10"/>
        <v>0.4111111111111108</v>
      </c>
      <c r="K53" s="109">
        <f t="shared" si="11"/>
        <v>0.4527777777777775</v>
      </c>
      <c r="L53" s="109">
        <f t="shared" si="12"/>
        <v>0.5916666666666665</v>
      </c>
      <c r="M53" s="109">
        <f t="shared" si="24"/>
        <v>0.7236111111111109</v>
      </c>
      <c r="N53" s="109">
        <f t="shared" si="25"/>
        <v>0.7305555555555553</v>
      </c>
      <c r="O53" s="117">
        <f t="shared" si="13"/>
        <v>44</v>
      </c>
      <c r="P53" s="108" t="s">
        <v>285</v>
      </c>
      <c r="Q53" s="110" t="s">
        <v>40</v>
      </c>
      <c r="R53" s="111">
        <f t="shared" si="22"/>
        <v>35.99999999999999</v>
      </c>
      <c r="S53" s="112">
        <v>1.2</v>
      </c>
      <c r="T53" s="113">
        <f t="shared" si="23"/>
        <v>78.59999999999998</v>
      </c>
      <c r="U53" s="109">
        <v>0.001388888888888889</v>
      </c>
      <c r="V53" s="109">
        <f t="shared" si="5"/>
        <v>0.07777777777777777</v>
      </c>
      <c r="W53" s="109">
        <f t="shared" si="14"/>
        <v>0.3069444444444442</v>
      </c>
      <c r="X53" s="109">
        <f t="shared" si="15"/>
        <v>0.3555555555555553</v>
      </c>
      <c r="Y53" s="109">
        <f t="shared" si="16"/>
        <v>0.4527777777777775</v>
      </c>
      <c r="Z53" s="109">
        <f t="shared" si="17"/>
        <v>0.5499999999999998</v>
      </c>
      <c r="AA53" s="109">
        <f t="shared" si="18"/>
        <v>0.5916666666666665</v>
      </c>
      <c r="AB53" s="109">
        <f t="shared" si="19"/>
        <v>0.7236111111111109</v>
      </c>
      <c r="AC53" s="62"/>
      <c r="AD53" s="62"/>
      <c r="AE53" s="62"/>
      <c r="AF53" s="62"/>
      <c r="AG53" s="62"/>
    </row>
    <row r="54" spans="1:33" s="43" customFormat="1" ht="12">
      <c r="A54" s="116">
        <f t="shared" si="6"/>
        <v>45</v>
      </c>
      <c r="B54" s="108" t="s">
        <v>298</v>
      </c>
      <c r="C54" s="110" t="s">
        <v>31</v>
      </c>
      <c r="D54" s="111">
        <f t="shared" si="0"/>
        <v>38</v>
      </c>
      <c r="E54" s="112">
        <v>1.9</v>
      </c>
      <c r="F54" s="113">
        <f t="shared" si="7"/>
        <v>76.60000000000001</v>
      </c>
      <c r="G54" s="109">
        <v>0.0020833333333333333</v>
      </c>
      <c r="H54" s="109">
        <f t="shared" si="8"/>
        <v>0.07986111111111112</v>
      </c>
      <c r="I54" s="109">
        <f t="shared" si="9"/>
        <v>0.3090277777777775</v>
      </c>
      <c r="J54" s="109">
        <f t="shared" si="10"/>
        <v>0.41319444444444414</v>
      </c>
      <c r="K54" s="109">
        <f t="shared" si="11"/>
        <v>0.4548611111111108</v>
      </c>
      <c r="L54" s="109">
        <f t="shared" si="12"/>
        <v>0.5937499999999998</v>
      </c>
      <c r="M54" s="109">
        <f t="shared" si="24"/>
        <v>0.7256944444444442</v>
      </c>
      <c r="N54" s="109">
        <f t="shared" si="25"/>
        <v>0.7326388888888886</v>
      </c>
      <c r="O54" s="117">
        <f t="shared" si="13"/>
        <v>45</v>
      </c>
      <c r="P54" s="108" t="s">
        <v>200</v>
      </c>
      <c r="Q54" s="110" t="s">
        <v>32</v>
      </c>
      <c r="R54" s="111">
        <f t="shared" si="22"/>
        <v>38</v>
      </c>
      <c r="S54" s="112">
        <v>1.9</v>
      </c>
      <c r="T54" s="113">
        <f t="shared" si="23"/>
        <v>80.49999999999999</v>
      </c>
      <c r="U54" s="109">
        <v>0.0020833333333333333</v>
      </c>
      <c r="V54" s="109">
        <f t="shared" si="5"/>
        <v>0.0798611111111111</v>
      </c>
      <c r="W54" s="109">
        <f t="shared" si="14"/>
        <v>0.3090277777777775</v>
      </c>
      <c r="X54" s="109">
        <f t="shared" si="15"/>
        <v>0.3576388888888886</v>
      </c>
      <c r="Y54" s="109">
        <f t="shared" si="16"/>
        <v>0.4548611111111108</v>
      </c>
      <c r="Z54" s="109">
        <f t="shared" si="17"/>
        <v>0.5520833333333331</v>
      </c>
      <c r="AA54" s="109">
        <f t="shared" si="18"/>
        <v>0.5937499999999998</v>
      </c>
      <c r="AB54" s="109">
        <f t="shared" si="19"/>
        <v>0.7256944444444442</v>
      </c>
      <c r="AC54" s="62"/>
      <c r="AD54" s="62"/>
      <c r="AE54" s="62"/>
      <c r="AF54" s="62"/>
      <c r="AG54" s="62"/>
    </row>
    <row r="55" spans="1:33" s="43" customFormat="1" ht="12">
      <c r="A55" s="116">
        <f t="shared" si="6"/>
        <v>46</v>
      </c>
      <c r="B55" s="108" t="s">
        <v>250</v>
      </c>
      <c r="C55" s="110" t="s">
        <v>31</v>
      </c>
      <c r="D55" s="111">
        <f t="shared" si="0"/>
        <v>48</v>
      </c>
      <c r="E55" s="112">
        <v>0.8</v>
      </c>
      <c r="F55" s="113">
        <f t="shared" si="7"/>
        <v>77.4</v>
      </c>
      <c r="G55" s="109">
        <v>0.0006944444444444445</v>
      </c>
      <c r="H55" s="109">
        <f t="shared" si="8"/>
        <v>0.08055555555555556</v>
      </c>
      <c r="I55" s="109">
        <f t="shared" si="9"/>
        <v>0.30972222222222195</v>
      </c>
      <c r="J55" s="109">
        <f t="shared" si="10"/>
        <v>0.4138888888888886</v>
      </c>
      <c r="K55" s="109">
        <f t="shared" si="11"/>
        <v>0.45555555555555527</v>
      </c>
      <c r="L55" s="109">
        <f t="shared" si="12"/>
        <v>0.5944444444444442</v>
      </c>
      <c r="M55" s="109">
        <f t="shared" si="24"/>
        <v>0.7263888888888886</v>
      </c>
      <c r="N55" s="109">
        <f t="shared" si="25"/>
        <v>0.7333333333333331</v>
      </c>
      <c r="O55" s="117">
        <f t="shared" si="13"/>
        <v>46</v>
      </c>
      <c r="P55" s="108" t="s">
        <v>108</v>
      </c>
      <c r="Q55" s="110" t="s">
        <v>81</v>
      </c>
      <c r="R55" s="111">
        <f t="shared" si="22"/>
        <v>32</v>
      </c>
      <c r="S55" s="112">
        <v>1.6</v>
      </c>
      <c r="T55" s="113">
        <f t="shared" si="23"/>
        <v>82.09999999999998</v>
      </c>
      <c r="U55" s="109">
        <v>0.0020833333333333333</v>
      </c>
      <c r="V55" s="109">
        <f t="shared" si="5"/>
        <v>0.08194444444444444</v>
      </c>
      <c r="W55" s="109">
        <f t="shared" si="14"/>
        <v>0.31111111111111084</v>
      </c>
      <c r="X55" s="109">
        <f t="shared" si="15"/>
        <v>0.35972222222222194</v>
      </c>
      <c r="Y55" s="109">
        <f t="shared" si="16"/>
        <v>0.45694444444444415</v>
      </c>
      <c r="Z55" s="109">
        <f t="shared" si="17"/>
        <v>0.5541666666666665</v>
      </c>
      <c r="AA55" s="109">
        <f t="shared" si="18"/>
        <v>0.5958333333333331</v>
      </c>
      <c r="AB55" s="109">
        <f t="shared" si="19"/>
        <v>0.7277777777777775</v>
      </c>
      <c r="AC55" s="62"/>
      <c r="AD55" s="62"/>
      <c r="AE55" s="62"/>
      <c r="AF55" s="62"/>
      <c r="AG55" s="62"/>
    </row>
    <row r="56" spans="1:33" s="43" customFormat="1" ht="12">
      <c r="A56" s="116">
        <f t="shared" si="6"/>
        <v>47</v>
      </c>
      <c r="B56" s="108" t="s">
        <v>251</v>
      </c>
      <c r="C56" s="110" t="s">
        <v>31</v>
      </c>
      <c r="D56" s="111">
        <f t="shared" si="0"/>
        <v>39</v>
      </c>
      <c r="E56" s="112">
        <v>1.3</v>
      </c>
      <c r="F56" s="113">
        <f t="shared" si="7"/>
        <v>78.7</v>
      </c>
      <c r="G56" s="109">
        <v>0.001388888888888889</v>
      </c>
      <c r="H56" s="109">
        <f t="shared" si="8"/>
        <v>0.08194444444444444</v>
      </c>
      <c r="I56" s="109">
        <f t="shared" si="9"/>
        <v>0.31111111111111084</v>
      </c>
      <c r="J56" s="109">
        <f t="shared" si="10"/>
        <v>0.41527777777777747</v>
      </c>
      <c r="K56" s="109">
        <f t="shared" si="11"/>
        <v>0.45694444444444415</v>
      </c>
      <c r="L56" s="109">
        <f t="shared" si="12"/>
        <v>0.5958333333333331</v>
      </c>
      <c r="M56" s="109">
        <f t="shared" si="24"/>
        <v>0.7277777777777775</v>
      </c>
      <c r="N56" s="109">
        <f t="shared" si="25"/>
        <v>0.7347222222222219</v>
      </c>
      <c r="O56" s="117">
        <f t="shared" si="13"/>
        <v>47</v>
      </c>
      <c r="P56" s="108" t="s">
        <v>107</v>
      </c>
      <c r="Q56" s="110" t="s">
        <v>81</v>
      </c>
      <c r="R56" s="111">
        <f t="shared" si="22"/>
        <v>33</v>
      </c>
      <c r="S56" s="112">
        <v>1.1</v>
      </c>
      <c r="T56" s="113">
        <f t="shared" si="23"/>
        <v>83.19999999999997</v>
      </c>
      <c r="U56" s="109">
        <v>0.001388888888888889</v>
      </c>
      <c r="V56" s="109">
        <f t="shared" si="5"/>
        <v>0.08333333333333333</v>
      </c>
      <c r="W56" s="109">
        <f t="shared" si="14"/>
        <v>0.3124999999999997</v>
      </c>
      <c r="X56" s="109">
        <f t="shared" si="15"/>
        <v>0.3611111111111108</v>
      </c>
      <c r="Y56" s="109">
        <f t="shared" si="16"/>
        <v>0.45833333333333304</v>
      </c>
      <c r="Z56" s="109">
        <f t="shared" si="17"/>
        <v>0.5555555555555554</v>
      </c>
      <c r="AA56" s="109">
        <f t="shared" si="18"/>
        <v>0.597222222222222</v>
      </c>
      <c r="AB56" s="109">
        <f t="shared" si="19"/>
        <v>0.7291666666666664</v>
      </c>
      <c r="AC56" s="62"/>
      <c r="AD56" s="62"/>
      <c r="AE56" s="62"/>
      <c r="AF56" s="62"/>
      <c r="AG56" s="62"/>
    </row>
    <row r="57" spans="1:33" s="43" customFormat="1" ht="12">
      <c r="A57" s="116">
        <f t="shared" si="6"/>
        <v>48</v>
      </c>
      <c r="B57" s="108" t="s">
        <v>299</v>
      </c>
      <c r="C57" s="110" t="s">
        <v>31</v>
      </c>
      <c r="D57" s="111">
        <f t="shared" si="0"/>
        <v>45</v>
      </c>
      <c r="E57" s="112">
        <v>1.5</v>
      </c>
      <c r="F57" s="113">
        <f t="shared" si="7"/>
        <v>80.2</v>
      </c>
      <c r="G57" s="109">
        <v>0.001388888888888889</v>
      </c>
      <c r="H57" s="109">
        <f t="shared" si="8"/>
        <v>0.08333333333333333</v>
      </c>
      <c r="I57" s="109">
        <f t="shared" si="9"/>
        <v>0.3124999999999997</v>
      </c>
      <c r="J57" s="109">
        <f t="shared" si="10"/>
        <v>0.41666666666666635</v>
      </c>
      <c r="K57" s="109">
        <f t="shared" si="11"/>
        <v>0.45833333333333304</v>
      </c>
      <c r="L57" s="109">
        <f t="shared" si="12"/>
        <v>0.597222222222222</v>
      </c>
      <c r="M57" s="109">
        <f t="shared" si="24"/>
        <v>0.7291666666666664</v>
      </c>
      <c r="N57" s="109">
        <f t="shared" si="25"/>
        <v>0.7361111111111108</v>
      </c>
      <c r="O57" s="117">
        <f t="shared" si="13"/>
        <v>48</v>
      </c>
      <c r="P57" s="108" t="s">
        <v>106</v>
      </c>
      <c r="Q57" s="110" t="s">
        <v>81</v>
      </c>
      <c r="R57" s="111">
        <f t="shared" si="22"/>
        <v>30</v>
      </c>
      <c r="S57" s="112">
        <v>0.5</v>
      </c>
      <c r="T57" s="113">
        <f t="shared" si="23"/>
        <v>83.69999999999997</v>
      </c>
      <c r="U57" s="109">
        <v>0.0006944444444444445</v>
      </c>
      <c r="V57" s="109">
        <f t="shared" si="5"/>
        <v>0.08402777777777777</v>
      </c>
      <c r="W57" s="109">
        <f t="shared" si="14"/>
        <v>0.31319444444444416</v>
      </c>
      <c r="X57" s="109">
        <f t="shared" si="15"/>
        <v>0.36180555555555527</v>
      </c>
      <c r="Y57" s="109">
        <f t="shared" si="16"/>
        <v>0.4590277777777775</v>
      </c>
      <c r="Z57" s="109">
        <f t="shared" si="17"/>
        <v>0.5562499999999998</v>
      </c>
      <c r="AA57" s="109">
        <f t="shared" si="18"/>
        <v>0.5979166666666664</v>
      </c>
      <c r="AB57" s="109">
        <f t="shared" si="19"/>
        <v>0.7298611111111108</v>
      </c>
      <c r="AC57" s="62"/>
      <c r="AD57" s="62"/>
      <c r="AE57" s="62"/>
      <c r="AF57" s="62"/>
      <c r="AG57" s="62"/>
    </row>
    <row r="58" spans="1:33" s="43" customFormat="1" ht="12">
      <c r="A58" s="116">
        <f t="shared" si="6"/>
        <v>49</v>
      </c>
      <c r="B58" s="108" t="s">
        <v>252</v>
      </c>
      <c r="C58" s="110" t="s">
        <v>31</v>
      </c>
      <c r="D58" s="111">
        <f t="shared" si="0"/>
        <v>30</v>
      </c>
      <c r="E58" s="112">
        <v>1</v>
      </c>
      <c r="F58" s="113">
        <f t="shared" si="7"/>
        <v>81.2</v>
      </c>
      <c r="G58" s="109">
        <v>0.001388888888888889</v>
      </c>
      <c r="H58" s="109">
        <f t="shared" si="8"/>
        <v>0.08472222222222221</v>
      </c>
      <c r="I58" s="109">
        <f t="shared" si="9"/>
        <v>0.3138888888888886</v>
      </c>
      <c r="J58" s="109">
        <f t="shared" si="10"/>
        <v>0.41805555555555524</v>
      </c>
      <c r="K58" s="109">
        <f t="shared" si="11"/>
        <v>0.4597222222222219</v>
      </c>
      <c r="L58" s="109">
        <f t="shared" si="12"/>
        <v>0.5986111111111109</v>
      </c>
      <c r="M58" s="109">
        <f t="shared" si="24"/>
        <v>0.7305555555555553</v>
      </c>
      <c r="N58" s="109">
        <f t="shared" si="25"/>
        <v>0.7374999999999997</v>
      </c>
      <c r="O58" s="117">
        <f t="shared" si="13"/>
        <v>49</v>
      </c>
      <c r="P58" s="108" t="s">
        <v>241</v>
      </c>
      <c r="Q58" s="110" t="s">
        <v>81</v>
      </c>
      <c r="R58" s="111">
        <f t="shared" si="22"/>
        <v>45</v>
      </c>
      <c r="S58" s="112">
        <v>1.5</v>
      </c>
      <c r="T58" s="113">
        <f t="shared" si="23"/>
        <v>85.19999999999997</v>
      </c>
      <c r="U58" s="109">
        <v>0.001388888888888889</v>
      </c>
      <c r="V58" s="109">
        <f t="shared" si="5"/>
        <v>0.08541666666666665</v>
      </c>
      <c r="W58" s="109">
        <f t="shared" si="14"/>
        <v>0.31458333333333305</v>
      </c>
      <c r="X58" s="109">
        <f t="shared" si="15"/>
        <v>0.36319444444444415</v>
      </c>
      <c r="Y58" s="109">
        <f t="shared" si="16"/>
        <v>0.46041666666666636</v>
      </c>
      <c r="Z58" s="109">
        <f t="shared" si="17"/>
        <v>0.5576388888888887</v>
      </c>
      <c r="AA58" s="109">
        <f t="shared" si="18"/>
        <v>0.5993055555555553</v>
      </c>
      <c r="AB58" s="109">
        <f t="shared" si="19"/>
        <v>0.7312499999999997</v>
      </c>
      <c r="AC58" s="62"/>
      <c r="AD58" s="62"/>
      <c r="AE58" s="62"/>
      <c r="AF58" s="62"/>
      <c r="AG58" s="62"/>
    </row>
    <row r="59" spans="1:33" s="43" customFormat="1" ht="12">
      <c r="A59" s="116">
        <f t="shared" si="6"/>
        <v>50</v>
      </c>
      <c r="B59" s="108" t="s">
        <v>253</v>
      </c>
      <c r="C59" s="110" t="s">
        <v>31</v>
      </c>
      <c r="D59" s="111">
        <f t="shared" si="0"/>
        <v>44</v>
      </c>
      <c r="E59" s="112">
        <v>2.2</v>
      </c>
      <c r="F59" s="113">
        <f t="shared" si="7"/>
        <v>83.4</v>
      </c>
      <c r="G59" s="109">
        <v>0.0020833333333333333</v>
      </c>
      <c r="H59" s="109">
        <f t="shared" si="8"/>
        <v>0.08680555555555555</v>
      </c>
      <c r="I59" s="109">
        <f t="shared" si="9"/>
        <v>0.31597222222222193</v>
      </c>
      <c r="J59" s="109">
        <f t="shared" si="10"/>
        <v>0.42013888888888856</v>
      </c>
      <c r="K59" s="109">
        <f t="shared" si="11"/>
        <v>0.46180555555555525</v>
      </c>
      <c r="L59" s="109">
        <f t="shared" si="12"/>
        <v>0.6006944444444442</v>
      </c>
      <c r="M59" s="109">
        <f t="shared" si="24"/>
        <v>0.7326388888888886</v>
      </c>
      <c r="N59" s="109">
        <f t="shared" si="25"/>
        <v>0.739583333333333</v>
      </c>
      <c r="O59" s="117">
        <f t="shared" si="13"/>
        <v>50</v>
      </c>
      <c r="P59" s="108" t="s">
        <v>286</v>
      </c>
      <c r="Q59" s="110" t="s">
        <v>81</v>
      </c>
      <c r="R59" s="111">
        <f t="shared" si="22"/>
        <v>39</v>
      </c>
      <c r="S59" s="112">
        <v>1.3</v>
      </c>
      <c r="T59" s="113">
        <f t="shared" si="23"/>
        <v>86.49999999999997</v>
      </c>
      <c r="U59" s="109">
        <v>0.001388888888888889</v>
      </c>
      <c r="V59" s="109">
        <f t="shared" si="5"/>
        <v>0.08680555555555554</v>
      </c>
      <c r="W59" s="109">
        <f t="shared" si="14"/>
        <v>0.31597222222222193</v>
      </c>
      <c r="X59" s="109">
        <f t="shared" si="15"/>
        <v>0.36458333333333304</v>
      </c>
      <c r="Y59" s="109">
        <f t="shared" si="16"/>
        <v>0.46180555555555525</v>
      </c>
      <c r="Z59" s="109">
        <f t="shared" si="17"/>
        <v>0.5590277777777776</v>
      </c>
      <c r="AA59" s="109">
        <f t="shared" si="18"/>
        <v>0.6006944444444442</v>
      </c>
      <c r="AB59" s="109">
        <f t="shared" si="19"/>
        <v>0.7326388888888886</v>
      </c>
      <c r="AC59" s="62"/>
      <c r="AD59" s="62"/>
      <c r="AE59" s="62"/>
      <c r="AF59" s="62"/>
      <c r="AG59" s="62"/>
    </row>
    <row r="60" spans="1:33" s="43" customFormat="1" ht="12">
      <c r="A60" s="116">
        <f t="shared" si="6"/>
        <v>51</v>
      </c>
      <c r="B60" s="108" t="s">
        <v>254</v>
      </c>
      <c r="C60" s="110" t="s">
        <v>31</v>
      </c>
      <c r="D60" s="111">
        <f t="shared" si="0"/>
        <v>35.99999999999999</v>
      </c>
      <c r="E60" s="112">
        <v>1.2</v>
      </c>
      <c r="F60" s="113">
        <f t="shared" si="7"/>
        <v>84.60000000000001</v>
      </c>
      <c r="G60" s="109">
        <v>0.001388888888888889</v>
      </c>
      <c r="H60" s="109">
        <f t="shared" si="8"/>
        <v>0.08819444444444444</v>
      </c>
      <c r="I60" s="109">
        <f t="shared" si="9"/>
        <v>0.3173611111111108</v>
      </c>
      <c r="J60" s="109">
        <f t="shared" si="10"/>
        <v>0.42152777777777745</v>
      </c>
      <c r="K60" s="109">
        <f t="shared" si="11"/>
        <v>0.46319444444444413</v>
      </c>
      <c r="L60" s="109">
        <f t="shared" si="12"/>
        <v>0.6020833333333331</v>
      </c>
      <c r="M60" s="109">
        <f t="shared" si="24"/>
        <v>0.7340277777777775</v>
      </c>
      <c r="N60" s="109">
        <f t="shared" si="25"/>
        <v>0.7409722222222219</v>
      </c>
      <c r="O60" s="117">
        <f t="shared" si="13"/>
        <v>51</v>
      </c>
      <c r="P60" s="121" t="s">
        <v>291</v>
      </c>
      <c r="Q60" s="118" t="s">
        <v>31</v>
      </c>
      <c r="R60" s="111">
        <f t="shared" si="22"/>
        <v>39</v>
      </c>
      <c r="S60" s="118">
        <v>1.3</v>
      </c>
      <c r="T60" s="113">
        <f t="shared" si="23"/>
        <v>87.79999999999997</v>
      </c>
      <c r="U60" s="109">
        <v>0.001388888888888889</v>
      </c>
      <c r="V60" s="109">
        <f t="shared" si="5"/>
        <v>0.08819444444444442</v>
      </c>
      <c r="W60" s="109">
        <f t="shared" si="14"/>
        <v>0.3173611111111108</v>
      </c>
      <c r="X60" s="109">
        <f t="shared" si="15"/>
        <v>0.3659722222222219</v>
      </c>
      <c r="Y60" s="109">
        <f t="shared" si="16"/>
        <v>0.46319444444444413</v>
      </c>
      <c r="Z60" s="109">
        <f t="shared" si="17"/>
        <v>0.5604166666666665</v>
      </c>
      <c r="AA60" s="109">
        <f t="shared" si="18"/>
        <v>0.6020833333333331</v>
      </c>
      <c r="AB60" s="109">
        <f t="shared" si="19"/>
        <v>0.7340277777777775</v>
      </c>
      <c r="AC60" s="62"/>
      <c r="AD60" s="62"/>
      <c r="AE60" s="62"/>
      <c r="AF60" s="62"/>
      <c r="AG60" s="62"/>
    </row>
    <row r="61" spans="1:33" s="43" customFormat="1" ht="12">
      <c r="A61" s="116">
        <f t="shared" si="6"/>
        <v>52</v>
      </c>
      <c r="B61" s="108" t="s">
        <v>300</v>
      </c>
      <c r="C61" s="110" t="s">
        <v>31</v>
      </c>
      <c r="D61" s="111">
        <f t="shared" si="0"/>
        <v>56.99999999999999</v>
      </c>
      <c r="E61" s="112">
        <v>3.8</v>
      </c>
      <c r="F61" s="113">
        <f t="shared" si="7"/>
        <v>88.4</v>
      </c>
      <c r="G61" s="109">
        <v>0.002777777777777778</v>
      </c>
      <c r="H61" s="109">
        <f t="shared" si="8"/>
        <v>0.09097222222222222</v>
      </c>
      <c r="I61" s="109">
        <f t="shared" si="9"/>
        <v>0.3201388888888886</v>
      </c>
      <c r="J61" s="109">
        <f t="shared" si="10"/>
        <v>0.4243055555555552</v>
      </c>
      <c r="K61" s="109">
        <f t="shared" si="11"/>
        <v>0.4659722222222219</v>
      </c>
      <c r="L61" s="109">
        <f t="shared" si="12"/>
        <v>0.6048611111111108</v>
      </c>
      <c r="M61" s="109">
        <f t="shared" si="24"/>
        <v>0.7368055555555553</v>
      </c>
      <c r="N61" s="109">
        <f t="shared" si="25"/>
        <v>0.7437499999999997</v>
      </c>
      <c r="O61" s="117">
        <f t="shared" si="13"/>
        <v>52</v>
      </c>
      <c r="P61" s="108" t="s">
        <v>242</v>
      </c>
      <c r="Q61" s="110" t="s">
        <v>31</v>
      </c>
      <c r="R61" s="111">
        <f t="shared" si="22"/>
        <v>30</v>
      </c>
      <c r="S61" s="112">
        <v>0.5</v>
      </c>
      <c r="T61" s="113">
        <f t="shared" si="23"/>
        <v>88.29999999999997</v>
      </c>
      <c r="U61" s="109">
        <v>0.0006944444444444445</v>
      </c>
      <c r="V61" s="109">
        <f t="shared" si="5"/>
        <v>0.08888888888888886</v>
      </c>
      <c r="W61" s="109">
        <f t="shared" si="14"/>
        <v>0.31805555555555526</v>
      </c>
      <c r="X61" s="109">
        <f t="shared" si="15"/>
        <v>0.36666666666666636</v>
      </c>
      <c r="Y61" s="109">
        <f t="shared" si="16"/>
        <v>0.4638888888888886</v>
      </c>
      <c r="Z61" s="109">
        <f t="shared" si="17"/>
        <v>0.5611111111111109</v>
      </c>
      <c r="AA61" s="109">
        <f t="shared" si="18"/>
        <v>0.6027777777777775</v>
      </c>
      <c r="AB61" s="109">
        <f t="shared" si="19"/>
        <v>0.7347222222222219</v>
      </c>
      <c r="AC61" s="62"/>
      <c r="AD61" s="62"/>
      <c r="AE61" s="62"/>
      <c r="AF61" s="62"/>
      <c r="AG61" s="62"/>
    </row>
    <row r="62" spans="1:33" s="43" customFormat="1" ht="12">
      <c r="A62" s="116">
        <f t="shared" si="6"/>
        <v>53</v>
      </c>
      <c r="B62" s="108" t="s">
        <v>272</v>
      </c>
      <c r="C62" s="110" t="s">
        <v>31</v>
      </c>
      <c r="D62" s="111">
        <f t="shared" si="0"/>
        <v>41.99999999999999</v>
      </c>
      <c r="E62" s="112">
        <v>1.4</v>
      </c>
      <c r="F62" s="113">
        <f t="shared" si="7"/>
        <v>89.80000000000001</v>
      </c>
      <c r="G62" s="109">
        <v>0.001388888888888889</v>
      </c>
      <c r="H62" s="109">
        <f t="shared" si="8"/>
        <v>0.0923611111111111</v>
      </c>
      <c r="I62" s="109">
        <f t="shared" si="9"/>
        <v>0.32152777777777747</v>
      </c>
      <c r="J62" s="109">
        <f t="shared" si="10"/>
        <v>0.4256944444444441</v>
      </c>
      <c r="K62" s="109">
        <f t="shared" si="11"/>
        <v>0.4673611111111108</v>
      </c>
      <c r="L62" s="109">
        <f t="shared" si="12"/>
        <v>0.6062499999999997</v>
      </c>
      <c r="M62" s="109">
        <f t="shared" si="24"/>
        <v>0.7381944444444442</v>
      </c>
      <c r="N62" s="109">
        <f t="shared" si="25"/>
        <v>0.7451388888888886</v>
      </c>
      <c r="O62" s="117">
        <f t="shared" si="13"/>
        <v>53</v>
      </c>
      <c r="P62" s="108" t="s">
        <v>149</v>
      </c>
      <c r="Q62" s="110" t="s">
        <v>31</v>
      </c>
      <c r="R62" s="111">
        <f t="shared" si="22"/>
        <v>41.99999999999999</v>
      </c>
      <c r="S62" s="112">
        <v>2.8</v>
      </c>
      <c r="T62" s="113">
        <f t="shared" si="23"/>
        <v>91.09999999999997</v>
      </c>
      <c r="U62" s="109">
        <v>0.002777777777777778</v>
      </c>
      <c r="V62" s="109">
        <f t="shared" si="5"/>
        <v>0.09166666666666665</v>
      </c>
      <c r="W62" s="109">
        <f t="shared" si="14"/>
        <v>0.320833333333333</v>
      </c>
      <c r="X62" s="109">
        <f t="shared" si="15"/>
        <v>0.36944444444444413</v>
      </c>
      <c r="Y62" s="109">
        <f t="shared" si="16"/>
        <v>0.46666666666666634</v>
      </c>
      <c r="Z62" s="109">
        <f t="shared" si="17"/>
        <v>0.5638888888888887</v>
      </c>
      <c r="AA62" s="109">
        <f t="shared" si="18"/>
        <v>0.6055555555555553</v>
      </c>
      <c r="AB62" s="109">
        <f t="shared" si="19"/>
        <v>0.7374999999999997</v>
      </c>
      <c r="AC62" s="62"/>
      <c r="AD62" s="62"/>
      <c r="AE62" s="62"/>
      <c r="AF62" s="62"/>
      <c r="AG62" s="62"/>
    </row>
    <row r="63" spans="1:33" s="43" customFormat="1" ht="12">
      <c r="A63" s="116">
        <f t="shared" si="6"/>
        <v>54</v>
      </c>
      <c r="B63" s="108" t="s">
        <v>255</v>
      </c>
      <c r="C63" s="110" t="s">
        <v>31</v>
      </c>
      <c r="D63" s="111">
        <f t="shared" si="0"/>
        <v>41.99999999999999</v>
      </c>
      <c r="E63" s="112">
        <v>1.4</v>
      </c>
      <c r="F63" s="113">
        <f t="shared" si="7"/>
        <v>91.20000000000002</v>
      </c>
      <c r="G63" s="109">
        <v>0.001388888888888889</v>
      </c>
      <c r="H63" s="109">
        <f t="shared" si="8"/>
        <v>0.09374999999999999</v>
      </c>
      <c r="I63" s="109">
        <f t="shared" si="9"/>
        <v>0.32291666666666635</v>
      </c>
      <c r="J63" s="109">
        <f t="shared" si="10"/>
        <v>0.427083333333333</v>
      </c>
      <c r="K63" s="109">
        <f t="shared" si="11"/>
        <v>0.46874999999999967</v>
      </c>
      <c r="L63" s="109">
        <f t="shared" si="12"/>
        <v>0.6076388888888886</v>
      </c>
      <c r="M63" s="109">
        <f t="shared" si="24"/>
        <v>0.739583333333333</v>
      </c>
      <c r="N63" s="109">
        <f t="shared" si="25"/>
        <v>0.7465277777777775</v>
      </c>
      <c r="O63" s="117">
        <f t="shared" si="13"/>
        <v>54</v>
      </c>
      <c r="P63" s="108" t="s">
        <v>245</v>
      </c>
      <c r="Q63" s="110" t="s">
        <v>31</v>
      </c>
      <c r="R63" s="111">
        <f t="shared" si="22"/>
        <v>36</v>
      </c>
      <c r="S63" s="112">
        <v>1.8</v>
      </c>
      <c r="T63" s="113">
        <f t="shared" si="23"/>
        <v>92.89999999999996</v>
      </c>
      <c r="U63" s="109">
        <v>0.0020833333333333333</v>
      </c>
      <c r="V63" s="109">
        <f t="shared" si="5"/>
        <v>0.09374999999999999</v>
      </c>
      <c r="W63" s="109">
        <f t="shared" si="14"/>
        <v>0.32291666666666635</v>
      </c>
      <c r="X63" s="109">
        <f t="shared" si="15"/>
        <v>0.37152777777777746</v>
      </c>
      <c r="Y63" s="109">
        <f t="shared" si="16"/>
        <v>0.46874999999999967</v>
      </c>
      <c r="Z63" s="109">
        <f t="shared" si="17"/>
        <v>0.565972222222222</v>
      </c>
      <c r="AA63" s="109">
        <f t="shared" si="18"/>
        <v>0.6076388888888886</v>
      </c>
      <c r="AB63" s="109">
        <f t="shared" si="19"/>
        <v>0.739583333333333</v>
      </c>
      <c r="AC63" s="62"/>
      <c r="AD63" s="62"/>
      <c r="AE63" s="62"/>
      <c r="AF63" s="62"/>
      <c r="AG63" s="62"/>
    </row>
    <row r="64" spans="1:33" s="43" customFormat="1" ht="12">
      <c r="A64" s="116">
        <f t="shared" si="6"/>
        <v>55</v>
      </c>
      <c r="B64" s="108" t="s">
        <v>292</v>
      </c>
      <c r="C64" s="110" t="s">
        <v>40</v>
      </c>
      <c r="D64" s="111">
        <f t="shared" si="0"/>
        <v>41.99999999999999</v>
      </c>
      <c r="E64" s="112">
        <v>2.8</v>
      </c>
      <c r="F64" s="113">
        <f t="shared" si="7"/>
        <v>94.00000000000001</v>
      </c>
      <c r="G64" s="109">
        <v>0.002777777777777778</v>
      </c>
      <c r="H64" s="109">
        <f t="shared" si="8"/>
        <v>0.09652777777777777</v>
      </c>
      <c r="I64" s="109">
        <f t="shared" si="9"/>
        <v>0.3256944444444441</v>
      </c>
      <c r="J64" s="109">
        <f t="shared" si="10"/>
        <v>0.42986111111111075</v>
      </c>
      <c r="K64" s="109">
        <f t="shared" si="11"/>
        <v>0.47152777777777743</v>
      </c>
      <c r="L64" s="109">
        <f t="shared" si="12"/>
        <v>0.6104166666666664</v>
      </c>
      <c r="M64" s="109">
        <f t="shared" si="24"/>
        <v>0.7423611111111108</v>
      </c>
      <c r="N64" s="109">
        <f t="shared" si="25"/>
        <v>0.7493055555555552</v>
      </c>
      <c r="O64" s="117">
        <f t="shared" si="13"/>
        <v>55</v>
      </c>
      <c r="P64" s="108" t="s">
        <v>203</v>
      </c>
      <c r="Q64" s="110" t="s">
        <v>192</v>
      </c>
      <c r="R64" s="111">
        <f t="shared" si="22"/>
        <v>16.5</v>
      </c>
      <c r="S64" s="112">
        <v>1.1</v>
      </c>
      <c r="T64" s="113">
        <f>S64+T63</f>
        <v>93.99999999999996</v>
      </c>
      <c r="U64" s="109">
        <v>0.002777777777777778</v>
      </c>
      <c r="V64" s="109">
        <f t="shared" si="5"/>
        <v>0.09652777777777777</v>
      </c>
      <c r="W64" s="109">
        <f t="shared" si="14"/>
        <v>0.3256944444444441</v>
      </c>
      <c r="X64" s="109">
        <f t="shared" si="15"/>
        <v>0.3743055555555552</v>
      </c>
      <c r="Y64" s="109">
        <f t="shared" si="16"/>
        <v>0.47152777777777743</v>
      </c>
      <c r="Z64" s="109">
        <f t="shared" si="17"/>
        <v>0.5687499999999998</v>
      </c>
      <c r="AA64" s="109">
        <f t="shared" si="18"/>
        <v>0.6104166666666664</v>
      </c>
      <c r="AB64" s="109">
        <f t="shared" si="19"/>
        <v>0.7423611111111108</v>
      </c>
      <c r="AC64" s="62"/>
      <c r="AD64" s="62"/>
      <c r="AE64" s="62"/>
      <c r="AF64" s="62"/>
      <c r="AG64" s="62"/>
    </row>
    <row r="65" spans="2:33" s="43" customFormat="1" ht="12">
      <c r="B65" s="90"/>
      <c r="C65" s="91"/>
      <c r="D65" s="92"/>
      <c r="E65" s="93"/>
      <c r="F65" s="94"/>
      <c r="G65" s="95"/>
      <c r="H65" s="95"/>
      <c r="I65" s="95"/>
      <c r="J65" s="95"/>
      <c r="K65" s="95"/>
      <c r="L65" s="95"/>
      <c r="M65" s="95"/>
      <c r="N65" s="95"/>
      <c r="O65" s="90"/>
      <c r="P65" s="90"/>
      <c r="Q65" s="91"/>
      <c r="R65" s="92"/>
      <c r="S65" s="93"/>
      <c r="T65" s="94"/>
      <c r="U65" s="95"/>
      <c r="V65" s="95"/>
      <c r="W65" s="95"/>
      <c r="X65" s="95"/>
      <c r="Y65" s="95"/>
      <c r="Z65" s="95"/>
      <c r="AA65" s="95"/>
      <c r="AB65" s="95"/>
      <c r="AC65" s="62"/>
      <c r="AD65" s="62"/>
      <c r="AE65" s="62"/>
      <c r="AF65" s="62"/>
      <c r="AG65" s="62"/>
    </row>
    <row r="66" spans="2:28" ht="12">
      <c r="B66" s="43" t="s">
        <v>34</v>
      </c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</row>
    <row r="68" ht="12">
      <c r="B68" s="43" t="s">
        <v>0</v>
      </c>
    </row>
    <row r="69" spans="2:33" s="43" customFormat="1" ht="12">
      <c r="B69" s="43" t="s">
        <v>90</v>
      </c>
      <c r="C69" s="67"/>
      <c r="D69" s="67"/>
      <c r="AC69" s="62"/>
      <c r="AD69" s="62"/>
      <c r="AE69" s="62"/>
      <c r="AF69" s="62"/>
      <c r="AG69" s="62"/>
    </row>
    <row r="70" spans="2:33" s="43" customFormat="1" ht="12">
      <c r="B70" s="43" t="s">
        <v>257</v>
      </c>
      <c r="C70" s="67"/>
      <c r="D70" s="67"/>
      <c r="AC70" s="62"/>
      <c r="AD70" s="62"/>
      <c r="AE70" s="62"/>
      <c r="AF70" s="62"/>
      <c r="AG70" s="62"/>
    </row>
    <row r="71" spans="2:33" s="43" customFormat="1" ht="12">
      <c r="B71" s="115" t="s">
        <v>297</v>
      </c>
      <c r="C71" s="67"/>
      <c r="D71" s="67"/>
      <c r="AC71" s="62"/>
      <c r="AD71" s="62"/>
      <c r="AE71" s="62"/>
      <c r="AF71" s="62"/>
      <c r="AG71" s="62"/>
    </row>
    <row r="72" spans="2:33" s="43" customFormat="1" ht="12">
      <c r="B72" s="43" t="s">
        <v>6</v>
      </c>
      <c r="C72" s="67"/>
      <c r="D72" s="67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62"/>
      <c r="AD72" s="62"/>
      <c r="AE72" s="62"/>
      <c r="AF72" s="62"/>
      <c r="AG72" s="62"/>
    </row>
    <row r="73" spans="2:33" s="43" customFormat="1" ht="12">
      <c r="B73" s="43" t="s">
        <v>36</v>
      </c>
      <c r="C73" s="67"/>
      <c r="D73" s="67"/>
      <c r="O73" s="90"/>
      <c r="P73" s="90"/>
      <c r="Q73" s="91"/>
      <c r="R73" s="97"/>
      <c r="S73" s="93"/>
      <c r="T73" s="94"/>
      <c r="U73" s="95"/>
      <c r="V73" s="95"/>
      <c r="W73" s="95"/>
      <c r="X73" s="95"/>
      <c r="Y73" s="95"/>
      <c r="Z73" s="95"/>
      <c r="AA73" s="95"/>
      <c r="AB73" s="95"/>
      <c r="AC73" s="62"/>
      <c r="AD73" s="62"/>
      <c r="AE73" s="62"/>
      <c r="AF73" s="62"/>
      <c r="AG73" s="62"/>
    </row>
    <row r="74" spans="3:33" s="43" customFormat="1" ht="12">
      <c r="C74" s="67"/>
      <c r="D74" s="67"/>
      <c r="F74" s="98"/>
      <c r="G74" s="98"/>
      <c r="O74" s="90"/>
      <c r="P74" s="90"/>
      <c r="Q74" s="91"/>
      <c r="R74" s="92"/>
      <c r="S74" s="93"/>
      <c r="T74" s="94"/>
      <c r="U74" s="95"/>
      <c r="V74" s="95"/>
      <c r="W74" s="95"/>
      <c r="X74" s="95"/>
      <c r="Y74" s="95"/>
      <c r="Z74" s="95"/>
      <c r="AA74" s="95"/>
      <c r="AB74" s="95"/>
      <c r="AC74" s="62"/>
      <c r="AD74" s="62"/>
      <c r="AE74" s="62"/>
      <c r="AF74" s="62"/>
      <c r="AG74" s="62"/>
    </row>
    <row r="75" spans="2:33" s="43" customFormat="1" ht="12">
      <c r="B75" s="43" t="s">
        <v>295</v>
      </c>
      <c r="C75" s="67"/>
      <c r="D75" s="67"/>
      <c r="F75" s="98"/>
      <c r="G75" s="98"/>
      <c r="O75" s="90"/>
      <c r="P75" s="90"/>
      <c r="Q75" s="91"/>
      <c r="R75" s="92"/>
      <c r="S75" s="93"/>
      <c r="T75" s="94"/>
      <c r="U75" s="95"/>
      <c r="V75" s="95"/>
      <c r="W75" s="95"/>
      <c r="X75" s="95"/>
      <c r="Y75" s="95"/>
      <c r="Z75" s="95"/>
      <c r="AA75" s="95"/>
      <c r="AB75" s="95"/>
      <c r="AC75" s="62"/>
      <c r="AD75" s="62"/>
      <c r="AE75" s="62"/>
      <c r="AF75" s="62"/>
      <c r="AG75" s="62"/>
    </row>
    <row r="76" spans="2:28" ht="12">
      <c r="B76" s="43" t="s">
        <v>296</v>
      </c>
      <c r="O76" s="90"/>
      <c r="P76" s="90"/>
      <c r="Q76" s="91"/>
      <c r="R76" s="92"/>
      <c r="S76" s="93"/>
      <c r="T76" s="94"/>
      <c r="U76" s="95"/>
      <c r="V76" s="95"/>
      <c r="W76" s="95"/>
      <c r="X76" s="95"/>
      <c r="Y76" s="95"/>
      <c r="Z76" s="95"/>
      <c r="AA76" s="95"/>
      <c r="AB76" s="95"/>
    </row>
    <row r="77" spans="15:28" ht="12">
      <c r="O77" s="90"/>
      <c r="P77" s="90"/>
      <c r="Q77" s="91"/>
      <c r="R77" s="92"/>
      <c r="S77" s="93"/>
      <c r="T77" s="94"/>
      <c r="U77" s="95"/>
      <c r="V77" s="95"/>
      <c r="W77" s="95"/>
      <c r="X77" s="95"/>
      <c r="Y77" s="95"/>
      <c r="Z77" s="95"/>
      <c r="AA77" s="95"/>
      <c r="AB77" s="95"/>
    </row>
  </sheetData>
  <sheetProtection/>
  <mergeCells count="15">
    <mergeCell ref="A7:A9"/>
    <mergeCell ref="O7:O9"/>
    <mergeCell ref="V7:V9"/>
    <mergeCell ref="H7:H9"/>
    <mergeCell ref="Q7:Q9"/>
    <mergeCell ref="R7:R9"/>
    <mergeCell ref="S7:S9"/>
    <mergeCell ref="T7:T9"/>
    <mergeCell ref="U7:U9"/>
    <mergeCell ref="E4:F4"/>
    <mergeCell ref="C7:C9"/>
    <mergeCell ref="D7:D9"/>
    <mergeCell ref="E7:E9"/>
    <mergeCell ref="F7:F9"/>
    <mergeCell ref="G7:G9"/>
  </mergeCells>
  <printOptions/>
  <pageMargins left="0.25" right="0.25" top="0.75" bottom="0.75" header="0.3" footer="0.3"/>
  <pageSetup fitToHeight="1" fitToWidth="1"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7"/>
  <sheetViews>
    <sheetView zoomScalePageLayoutView="0" workbookViewId="0" topLeftCell="A2">
      <selection activeCell="A2" sqref="A1:IV16384"/>
    </sheetView>
  </sheetViews>
  <sheetFormatPr defaultColWidth="9.140625" defaultRowHeight="12.75"/>
  <cols>
    <col min="1" max="1" width="5.8515625" style="62" customWidth="1"/>
    <col min="2" max="2" width="54.00390625" style="43" customWidth="1"/>
    <col min="3" max="3" width="6.8515625" style="67" customWidth="1"/>
    <col min="4" max="4" width="5.7109375" style="67" customWidth="1"/>
    <col min="5" max="5" width="7.00390625" style="43" customWidth="1"/>
    <col min="6" max="8" width="5.7109375" style="43" customWidth="1"/>
    <col min="9" max="13" width="6.7109375" style="43" customWidth="1"/>
    <col min="14" max="14" width="1.1484375" style="43" customWidth="1"/>
    <col min="15" max="15" width="4.140625" style="67" customWidth="1"/>
    <col min="16" max="16" width="54.28125" style="43" customWidth="1"/>
    <col min="17" max="17" width="6.7109375" style="43" customWidth="1"/>
    <col min="18" max="18" width="5.7109375" style="43" customWidth="1"/>
    <col min="19" max="19" width="9.28125" style="43" customWidth="1"/>
    <col min="20" max="20" width="5.7109375" style="43" customWidth="1"/>
    <col min="21" max="21" width="6.140625" style="43" customWidth="1"/>
    <col min="22" max="22" width="6.57421875" style="43" customWidth="1"/>
    <col min="23" max="23" width="6.7109375" style="43" customWidth="1"/>
    <col min="24" max="24" width="6.7109375" style="43" hidden="1" customWidth="1"/>
    <col min="25" max="28" width="6.7109375" style="43" customWidth="1"/>
    <col min="29" max="16384" width="9.140625" style="62" customWidth="1"/>
  </cols>
  <sheetData>
    <row r="1" spans="2:15" s="43" customFormat="1" ht="11.25">
      <c r="B1" s="42" t="s">
        <v>14</v>
      </c>
      <c r="C1" s="61"/>
      <c r="D1" s="61"/>
      <c r="E1" s="42"/>
      <c r="F1" s="42"/>
      <c r="G1" s="42"/>
      <c r="H1" s="42"/>
      <c r="I1" s="42"/>
      <c r="J1" s="42"/>
      <c r="K1" s="42"/>
      <c r="L1" s="42"/>
      <c r="M1" s="42"/>
      <c r="N1" s="143"/>
      <c r="O1" s="67"/>
    </row>
    <row r="2" spans="2:15" s="43" customFormat="1" ht="11.25">
      <c r="B2" s="42" t="s">
        <v>89</v>
      </c>
      <c r="C2" s="104" t="s">
        <v>256</v>
      </c>
      <c r="D2" s="61"/>
      <c r="E2" s="42"/>
      <c r="F2" s="42"/>
      <c r="G2" s="42"/>
      <c r="H2" s="42"/>
      <c r="I2" s="42"/>
      <c r="J2" s="42"/>
      <c r="K2" s="42"/>
      <c r="L2" s="42"/>
      <c r="M2" s="42"/>
      <c r="N2" s="143"/>
      <c r="O2" s="67"/>
    </row>
    <row r="3" spans="2:14" ht="12">
      <c r="B3" s="42" t="s">
        <v>15</v>
      </c>
      <c r="C3" s="42" t="s">
        <v>17</v>
      </c>
      <c r="D3" s="61"/>
      <c r="E3" s="42" t="s">
        <v>293</v>
      </c>
      <c r="F3" s="42"/>
      <c r="G3" s="42"/>
      <c r="H3" s="42"/>
      <c r="I3" s="42"/>
      <c r="J3" s="42"/>
      <c r="K3" s="42"/>
      <c r="L3" s="42"/>
      <c r="M3" s="42"/>
      <c r="N3" s="143"/>
    </row>
    <row r="4" spans="2:14" ht="12">
      <c r="B4" s="42" t="s">
        <v>16</v>
      </c>
      <c r="C4" s="42"/>
      <c r="D4" s="61"/>
      <c r="E4" s="187"/>
      <c r="F4" s="187"/>
      <c r="G4" s="42"/>
      <c r="H4" s="42"/>
      <c r="I4" s="42"/>
      <c r="J4" s="42"/>
      <c r="K4" s="42"/>
      <c r="L4" s="42"/>
      <c r="M4" s="42"/>
      <c r="N4" s="143"/>
    </row>
    <row r="5" ht="12">
      <c r="N5" s="90"/>
    </row>
    <row r="6" spans="2:28" s="107" customFormat="1" ht="11.25" hidden="1">
      <c r="B6" s="141"/>
      <c r="C6" s="142"/>
      <c r="D6" s="142"/>
      <c r="E6" s="141"/>
      <c r="F6" s="141"/>
      <c r="G6" s="141"/>
      <c r="H6" s="141"/>
      <c r="I6" s="141" t="s">
        <v>324</v>
      </c>
      <c r="J6" s="141" t="s">
        <v>326</v>
      </c>
      <c r="K6" s="141" t="s">
        <v>328</v>
      </c>
      <c r="L6" s="141" t="s">
        <v>312</v>
      </c>
      <c r="M6" s="141" t="s">
        <v>323</v>
      </c>
      <c r="N6" s="144"/>
      <c r="O6" s="142"/>
      <c r="P6" s="141"/>
      <c r="Q6" s="141"/>
      <c r="R6" s="141"/>
      <c r="S6" s="141"/>
      <c r="T6" s="141"/>
      <c r="U6" s="141"/>
      <c r="V6" s="141"/>
      <c r="W6" s="141" t="s">
        <v>323</v>
      </c>
      <c r="X6" s="141"/>
      <c r="Y6" s="141" t="s">
        <v>325</v>
      </c>
      <c r="Z6" s="141" t="s">
        <v>328</v>
      </c>
      <c r="AA6" s="141" t="s">
        <v>328</v>
      </c>
      <c r="AB6" s="141" t="s">
        <v>312</v>
      </c>
    </row>
    <row r="7" ht="12">
      <c r="N7" s="90"/>
    </row>
    <row r="8" spans="1:28" s="107" customFormat="1" ht="12.75" customHeight="1">
      <c r="A8" s="190" t="s">
        <v>290</v>
      </c>
      <c r="B8" s="105" t="s">
        <v>19</v>
      </c>
      <c r="C8" s="189" t="s">
        <v>33</v>
      </c>
      <c r="D8" s="189" t="s">
        <v>29</v>
      </c>
      <c r="E8" s="189" t="s">
        <v>258</v>
      </c>
      <c r="F8" s="189" t="s">
        <v>21</v>
      </c>
      <c r="G8" s="189" t="s">
        <v>22</v>
      </c>
      <c r="H8" s="195" t="s">
        <v>23</v>
      </c>
      <c r="I8" s="106" t="s">
        <v>1</v>
      </c>
      <c r="J8" s="106" t="s">
        <v>190</v>
      </c>
      <c r="K8" s="135" t="s">
        <v>1</v>
      </c>
      <c r="L8" s="135" t="s">
        <v>1</v>
      </c>
      <c r="M8" s="135" t="s">
        <v>1</v>
      </c>
      <c r="N8" s="145"/>
      <c r="O8" s="196" t="s">
        <v>290</v>
      </c>
      <c r="P8" s="149" t="s">
        <v>19</v>
      </c>
      <c r="Q8" s="189" t="s">
        <v>33</v>
      </c>
      <c r="R8" s="189" t="s">
        <v>29</v>
      </c>
      <c r="S8" s="189" t="s">
        <v>258</v>
      </c>
      <c r="T8" s="189" t="s">
        <v>21</v>
      </c>
      <c r="U8" s="189" t="s">
        <v>22</v>
      </c>
      <c r="V8" s="189" t="s">
        <v>23</v>
      </c>
      <c r="W8" s="135" t="s">
        <v>1</v>
      </c>
      <c r="X8" s="135" t="s">
        <v>1</v>
      </c>
      <c r="Y8" s="135" t="s">
        <v>1</v>
      </c>
      <c r="Z8" s="135" t="s">
        <v>190</v>
      </c>
      <c r="AA8" s="135" t="s">
        <v>1</v>
      </c>
      <c r="AB8" s="135" t="s">
        <v>1</v>
      </c>
    </row>
    <row r="9" spans="1:28" s="107" customFormat="1" ht="11.25">
      <c r="A9" s="198"/>
      <c r="B9" s="105" t="s">
        <v>2</v>
      </c>
      <c r="C9" s="189"/>
      <c r="D9" s="189"/>
      <c r="E9" s="189"/>
      <c r="F9" s="189"/>
      <c r="G9" s="189"/>
      <c r="H9" s="195"/>
      <c r="I9" s="106" t="s">
        <v>4</v>
      </c>
      <c r="J9" s="106" t="s">
        <v>4</v>
      </c>
      <c r="K9" s="105" t="s">
        <v>4</v>
      </c>
      <c r="L9" s="105" t="s">
        <v>4</v>
      </c>
      <c r="M9" s="105" t="s">
        <v>4</v>
      </c>
      <c r="N9" s="146"/>
      <c r="O9" s="197"/>
      <c r="P9" s="149" t="s">
        <v>2</v>
      </c>
      <c r="Q9" s="189"/>
      <c r="R9" s="189"/>
      <c r="S9" s="189"/>
      <c r="T9" s="189"/>
      <c r="U9" s="189"/>
      <c r="V9" s="189"/>
      <c r="W9" s="105" t="s">
        <v>4</v>
      </c>
      <c r="X9" s="105"/>
      <c r="Y9" s="105" t="s">
        <v>4</v>
      </c>
      <c r="Z9" s="105" t="s">
        <v>4</v>
      </c>
      <c r="AA9" s="105" t="s">
        <v>4</v>
      </c>
      <c r="AB9" s="105" t="s">
        <v>4</v>
      </c>
    </row>
    <row r="10" spans="1:28" s="107" customFormat="1" ht="22.5" customHeight="1">
      <c r="A10" s="198"/>
      <c r="B10" s="105" t="s">
        <v>5</v>
      </c>
      <c r="C10" s="189"/>
      <c r="D10" s="189"/>
      <c r="E10" s="189"/>
      <c r="F10" s="189"/>
      <c r="G10" s="189"/>
      <c r="H10" s="195"/>
      <c r="I10" s="137" t="s">
        <v>313</v>
      </c>
      <c r="J10" s="137" t="s">
        <v>314</v>
      </c>
      <c r="K10" s="137" t="s">
        <v>315</v>
      </c>
      <c r="L10" s="137" t="s">
        <v>316</v>
      </c>
      <c r="M10" s="137" t="s">
        <v>317</v>
      </c>
      <c r="N10" s="147"/>
      <c r="O10" s="197"/>
      <c r="P10" s="149" t="s">
        <v>5</v>
      </c>
      <c r="Q10" s="189"/>
      <c r="R10" s="189"/>
      <c r="S10" s="189"/>
      <c r="T10" s="189"/>
      <c r="U10" s="189"/>
      <c r="V10" s="189"/>
      <c r="W10" s="137" t="s">
        <v>318</v>
      </c>
      <c r="X10" s="137" t="s">
        <v>319</v>
      </c>
      <c r="Y10" s="137" t="s">
        <v>319</v>
      </c>
      <c r="Z10" s="137" t="s">
        <v>320</v>
      </c>
      <c r="AA10" s="137" t="s">
        <v>321</v>
      </c>
      <c r="AB10" s="137" t="s">
        <v>322</v>
      </c>
    </row>
    <row r="11" spans="1:28" ht="12">
      <c r="A11" s="138">
        <v>1</v>
      </c>
      <c r="B11" s="152" t="s">
        <v>331</v>
      </c>
      <c r="C11" s="82" t="s">
        <v>192</v>
      </c>
      <c r="D11" s="83" t="str">
        <f aca="true" t="shared" si="0" ref="D11:D65">IF(E11&gt;0.2,E11/G11/24,"-")</f>
        <v>-</v>
      </c>
      <c r="E11" s="84">
        <v>0</v>
      </c>
      <c r="F11" s="85">
        <v>0</v>
      </c>
      <c r="G11" s="86">
        <v>0</v>
      </c>
      <c r="H11" s="86">
        <v>0</v>
      </c>
      <c r="I11" s="86">
        <v>0.22916666666666666</v>
      </c>
      <c r="J11" s="86">
        <v>0.2916666666666667</v>
      </c>
      <c r="K11" s="151">
        <v>0.5034722222222222</v>
      </c>
      <c r="L11" s="151">
        <v>0.6041666666666666</v>
      </c>
      <c r="M11" s="151">
        <v>0.6875</v>
      </c>
      <c r="N11" s="148">
        <v>0.6527777777777778</v>
      </c>
      <c r="O11" s="82">
        <v>1</v>
      </c>
      <c r="P11" s="150" t="s">
        <v>294</v>
      </c>
      <c r="Q11" s="82" t="s">
        <v>330</v>
      </c>
      <c r="R11" s="83" t="str">
        <f aca="true" t="shared" si="1" ref="R11:R65">IF(S11&gt;0.2,S11/U11/24,"-")</f>
        <v>-</v>
      </c>
      <c r="S11" s="84">
        <v>0</v>
      </c>
      <c r="T11" s="85">
        <v>0</v>
      </c>
      <c r="U11" s="86">
        <v>0.0006944444444444445</v>
      </c>
      <c r="V11" s="86">
        <v>0</v>
      </c>
      <c r="W11" s="86">
        <v>0.22916666666666666</v>
      </c>
      <c r="X11" s="86">
        <v>0.2777777777777778</v>
      </c>
      <c r="Y11" s="86">
        <v>0.34027777777777773</v>
      </c>
      <c r="Z11" s="86">
        <v>0.4861111111111111</v>
      </c>
      <c r="AA11" s="136">
        <v>0.6319444444444444</v>
      </c>
      <c r="AB11" s="136">
        <v>0.6875</v>
      </c>
    </row>
    <row r="12" spans="1:28" ht="12">
      <c r="A12" s="138">
        <f>SUM(A11+1)</f>
        <v>2</v>
      </c>
      <c r="B12" s="81" t="s">
        <v>289</v>
      </c>
      <c r="C12" s="82" t="s">
        <v>31</v>
      </c>
      <c r="D12" s="83">
        <f t="shared" si="0"/>
        <v>17.999999999999996</v>
      </c>
      <c r="E12" s="84">
        <v>1.2</v>
      </c>
      <c r="F12" s="85">
        <f>E12+F11</f>
        <v>1.2</v>
      </c>
      <c r="G12" s="86">
        <v>0.002777777777777778</v>
      </c>
      <c r="H12" s="86">
        <f>H11+G12</f>
        <v>0.002777777777777778</v>
      </c>
      <c r="I12" s="86">
        <f>I11+G12</f>
        <v>0.23194444444444443</v>
      </c>
      <c r="J12" s="86">
        <f>J11+G12</f>
        <v>0.29444444444444445</v>
      </c>
      <c r="K12" s="136">
        <f>K11+G12</f>
        <v>0.50625</v>
      </c>
      <c r="L12" s="136">
        <f>G12+L11</f>
        <v>0.6069444444444444</v>
      </c>
      <c r="M12" s="136">
        <f aca="true" t="shared" si="2" ref="M12:M65">M11+G12</f>
        <v>0.6902777777777778</v>
      </c>
      <c r="N12" s="95">
        <f aca="true" t="shared" si="3" ref="N12:N65">N11+G12</f>
        <v>0.6555555555555556</v>
      </c>
      <c r="O12" s="82">
        <f>SUM(O11+1)</f>
        <v>2</v>
      </c>
      <c r="P12" s="150" t="s">
        <v>228</v>
      </c>
      <c r="Q12" s="82" t="s">
        <v>31</v>
      </c>
      <c r="R12" s="83">
        <f t="shared" si="1"/>
        <v>46.5</v>
      </c>
      <c r="S12" s="84">
        <v>3.1</v>
      </c>
      <c r="T12" s="85">
        <f aca="true" t="shared" si="4" ref="T12:T64">S12+T11</f>
        <v>3.1</v>
      </c>
      <c r="U12" s="86">
        <v>0.002777777777777778</v>
      </c>
      <c r="V12" s="86">
        <f aca="true" t="shared" si="5" ref="V12:V65">V11+U12</f>
        <v>0.002777777777777778</v>
      </c>
      <c r="W12" s="86">
        <f>W11+U12</f>
        <v>0.23194444444444443</v>
      </c>
      <c r="X12" s="86">
        <f>U12+X11</f>
        <v>0.28055555555555556</v>
      </c>
      <c r="Y12" s="86">
        <f>Y11+U12</f>
        <v>0.3430555555555555</v>
      </c>
      <c r="Z12" s="86">
        <f>Z11+U12</f>
        <v>0.4888888888888889</v>
      </c>
      <c r="AA12" s="136">
        <f>AA11+U12</f>
        <v>0.6347222222222222</v>
      </c>
      <c r="AB12" s="136">
        <f>U12+AB11</f>
        <v>0.6902777777777778</v>
      </c>
    </row>
    <row r="13" spans="1:33" s="43" customFormat="1" ht="12">
      <c r="A13" s="138">
        <f aca="true" t="shared" si="6" ref="A13:A65">SUM(A12+1)</f>
        <v>3</v>
      </c>
      <c r="B13" s="81" t="s">
        <v>244</v>
      </c>
      <c r="C13" s="82" t="s">
        <v>31</v>
      </c>
      <c r="D13" s="83">
        <f t="shared" si="0"/>
        <v>34</v>
      </c>
      <c r="E13" s="84">
        <v>1.7</v>
      </c>
      <c r="F13" s="85">
        <f aca="true" t="shared" si="7" ref="F13:F65">E13+F12</f>
        <v>2.9</v>
      </c>
      <c r="G13" s="86">
        <v>0.0020833333333333333</v>
      </c>
      <c r="H13" s="86">
        <f aca="true" t="shared" si="8" ref="H13:H65">H12+G13</f>
        <v>0.004861111111111111</v>
      </c>
      <c r="I13" s="86">
        <f aca="true" t="shared" si="9" ref="I13:I65">I12+G13</f>
        <v>0.23402777777777775</v>
      </c>
      <c r="J13" s="86">
        <f aca="true" t="shared" si="10" ref="J13:J65">J12+G13</f>
        <v>0.2965277777777778</v>
      </c>
      <c r="K13" s="136">
        <f aca="true" t="shared" si="11" ref="K13:K65">K12+G13</f>
        <v>0.5083333333333333</v>
      </c>
      <c r="L13" s="136">
        <f aca="true" t="shared" si="12" ref="L13:L65">G13+L12</f>
        <v>0.6090277777777777</v>
      </c>
      <c r="M13" s="136">
        <f t="shared" si="2"/>
        <v>0.6923611111111111</v>
      </c>
      <c r="N13" s="95">
        <f t="shared" si="3"/>
        <v>0.6576388888888889</v>
      </c>
      <c r="O13" s="82">
        <f aca="true" t="shared" si="13" ref="O13:O65">SUM(O12+1)</f>
        <v>3</v>
      </c>
      <c r="P13" s="150" t="s">
        <v>274</v>
      </c>
      <c r="Q13" s="82" t="s">
        <v>31</v>
      </c>
      <c r="R13" s="83">
        <f t="shared" si="1"/>
        <v>45</v>
      </c>
      <c r="S13" s="84">
        <v>1.5</v>
      </c>
      <c r="T13" s="85">
        <f t="shared" si="4"/>
        <v>4.6</v>
      </c>
      <c r="U13" s="86">
        <v>0.001388888888888889</v>
      </c>
      <c r="V13" s="86">
        <f t="shared" si="5"/>
        <v>0.004166666666666667</v>
      </c>
      <c r="W13" s="86">
        <f aca="true" t="shared" si="14" ref="W13:W65">W12+U13</f>
        <v>0.2333333333333333</v>
      </c>
      <c r="X13" s="86">
        <f aca="true" t="shared" si="15" ref="X13:X65">U13+X12</f>
        <v>0.28194444444444444</v>
      </c>
      <c r="Y13" s="86">
        <f aca="true" t="shared" si="16" ref="Y13:Y65">Y12+U13</f>
        <v>0.3444444444444444</v>
      </c>
      <c r="Z13" s="86">
        <f aca="true" t="shared" si="17" ref="Z13:Z65">Z12+U13</f>
        <v>0.49027777777777776</v>
      </c>
      <c r="AA13" s="136">
        <f aca="true" t="shared" si="18" ref="AA13:AA65">AA12+U13</f>
        <v>0.6361111111111111</v>
      </c>
      <c r="AB13" s="136">
        <f aca="true" t="shared" si="19" ref="AB13:AB65">U13+AB12</f>
        <v>0.6916666666666667</v>
      </c>
      <c r="AC13" s="62"/>
      <c r="AD13" s="62"/>
      <c r="AE13" s="62"/>
      <c r="AF13" s="62"/>
      <c r="AG13" s="62"/>
    </row>
    <row r="14" spans="1:33" s="43" customFormat="1" ht="12">
      <c r="A14" s="138">
        <f t="shared" si="6"/>
        <v>4</v>
      </c>
      <c r="B14" s="81" t="s">
        <v>243</v>
      </c>
      <c r="C14" s="82" t="s">
        <v>31</v>
      </c>
      <c r="D14" s="83">
        <f t="shared" si="0"/>
        <v>34.800000000000004</v>
      </c>
      <c r="E14" s="84">
        <v>2.9</v>
      </c>
      <c r="F14" s="85">
        <f t="shared" si="7"/>
        <v>5.8</v>
      </c>
      <c r="G14" s="86">
        <v>0.003472222222222222</v>
      </c>
      <c r="H14" s="86">
        <f t="shared" si="8"/>
        <v>0.008333333333333333</v>
      </c>
      <c r="I14" s="86">
        <f t="shared" si="9"/>
        <v>0.23749999999999996</v>
      </c>
      <c r="J14" s="86">
        <f t="shared" si="10"/>
        <v>0.3</v>
      </c>
      <c r="K14" s="136">
        <f t="shared" si="11"/>
        <v>0.5118055555555555</v>
      </c>
      <c r="L14" s="136">
        <f t="shared" si="12"/>
        <v>0.6124999999999999</v>
      </c>
      <c r="M14" s="136">
        <f t="shared" si="2"/>
        <v>0.6958333333333333</v>
      </c>
      <c r="N14" s="95">
        <f t="shared" si="3"/>
        <v>0.6611111111111111</v>
      </c>
      <c r="O14" s="82">
        <f t="shared" si="13"/>
        <v>4</v>
      </c>
      <c r="P14" s="150" t="s">
        <v>275</v>
      </c>
      <c r="Q14" s="82" t="s">
        <v>31</v>
      </c>
      <c r="R14" s="83">
        <f t="shared" si="1"/>
        <v>39</v>
      </c>
      <c r="S14" s="84">
        <v>1.3</v>
      </c>
      <c r="T14" s="85">
        <f t="shared" si="4"/>
        <v>5.8999999999999995</v>
      </c>
      <c r="U14" s="86">
        <v>0.001388888888888889</v>
      </c>
      <c r="V14" s="86">
        <f t="shared" si="5"/>
        <v>0.005555555555555556</v>
      </c>
      <c r="W14" s="86">
        <f t="shared" si="14"/>
        <v>0.2347222222222222</v>
      </c>
      <c r="X14" s="86">
        <f t="shared" si="15"/>
        <v>0.2833333333333333</v>
      </c>
      <c r="Y14" s="86">
        <f t="shared" si="16"/>
        <v>0.34583333333333327</v>
      </c>
      <c r="Z14" s="86">
        <f t="shared" si="17"/>
        <v>0.49166666666666664</v>
      </c>
      <c r="AA14" s="136">
        <f t="shared" si="18"/>
        <v>0.6375</v>
      </c>
      <c r="AB14" s="136">
        <f t="shared" si="19"/>
        <v>0.6930555555555555</v>
      </c>
      <c r="AC14" s="62"/>
      <c r="AD14" s="62"/>
      <c r="AE14" s="62"/>
      <c r="AF14" s="62"/>
      <c r="AG14" s="62"/>
    </row>
    <row r="15" spans="1:33" s="43" customFormat="1" ht="12">
      <c r="A15" s="138">
        <f t="shared" si="6"/>
        <v>5</v>
      </c>
      <c r="B15" s="81" t="s">
        <v>291</v>
      </c>
      <c r="C15" s="82" t="s">
        <v>31</v>
      </c>
      <c r="D15" s="83">
        <f t="shared" si="0"/>
        <v>24</v>
      </c>
      <c r="E15" s="84">
        <v>0.4</v>
      </c>
      <c r="F15" s="85">
        <f t="shared" si="7"/>
        <v>6.2</v>
      </c>
      <c r="G15" s="86">
        <v>0.0006944444444444445</v>
      </c>
      <c r="H15" s="86">
        <f t="shared" si="8"/>
        <v>0.009027777777777777</v>
      </c>
      <c r="I15" s="86">
        <f t="shared" si="9"/>
        <v>0.2381944444444444</v>
      </c>
      <c r="J15" s="86">
        <f t="shared" si="10"/>
        <v>0.30069444444444443</v>
      </c>
      <c r="K15" s="136">
        <f t="shared" si="11"/>
        <v>0.5125</v>
      </c>
      <c r="L15" s="136">
        <f t="shared" si="12"/>
        <v>0.6131944444444444</v>
      </c>
      <c r="M15" s="136">
        <f t="shared" si="2"/>
        <v>0.6965277777777777</v>
      </c>
      <c r="N15" s="95">
        <f t="shared" si="3"/>
        <v>0.6618055555555555</v>
      </c>
      <c r="O15" s="82">
        <f t="shared" si="13"/>
        <v>5</v>
      </c>
      <c r="P15" s="150" t="s">
        <v>229</v>
      </c>
      <c r="Q15" s="82" t="s">
        <v>31</v>
      </c>
      <c r="R15" s="83">
        <f t="shared" si="1"/>
        <v>56.99999999999999</v>
      </c>
      <c r="S15" s="84">
        <v>3.8</v>
      </c>
      <c r="T15" s="85">
        <f t="shared" si="4"/>
        <v>9.7</v>
      </c>
      <c r="U15" s="86">
        <v>0.002777777777777778</v>
      </c>
      <c r="V15" s="86">
        <f t="shared" si="5"/>
        <v>0.008333333333333333</v>
      </c>
      <c r="W15" s="86">
        <f t="shared" si="14"/>
        <v>0.23749999999999996</v>
      </c>
      <c r="X15" s="86">
        <f t="shared" si="15"/>
        <v>0.2861111111111111</v>
      </c>
      <c r="Y15" s="86">
        <f t="shared" si="16"/>
        <v>0.34861111111111104</v>
      </c>
      <c r="Z15" s="86">
        <f t="shared" si="17"/>
        <v>0.4944444444444444</v>
      </c>
      <c r="AA15" s="136">
        <f t="shared" si="18"/>
        <v>0.6402777777777777</v>
      </c>
      <c r="AB15" s="136">
        <f t="shared" si="19"/>
        <v>0.6958333333333333</v>
      </c>
      <c r="AC15" s="62"/>
      <c r="AD15" s="62"/>
      <c r="AE15" s="62"/>
      <c r="AF15" s="62"/>
      <c r="AG15" s="62"/>
    </row>
    <row r="16" spans="1:33" s="43" customFormat="1" ht="12">
      <c r="A16" s="138">
        <f t="shared" si="6"/>
        <v>6</v>
      </c>
      <c r="B16" s="81" t="s">
        <v>246</v>
      </c>
      <c r="C16" s="82" t="s">
        <v>81</v>
      </c>
      <c r="D16" s="83">
        <f t="shared" si="0"/>
        <v>39</v>
      </c>
      <c r="E16" s="84">
        <v>1.3</v>
      </c>
      <c r="F16" s="85">
        <f t="shared" si="7"/>
        <v>7.5</v>
      </c>
      <c r="G16" s="86">
        <v>0.001388888888888889</v>
      </c>
      <c r="H16" s="86">
        <f t="shared" si="8"/>
        <v>0.010416666666666666</v>
      </c>
      <c r="I16" s="86">
        <f t="shared" si="9"/>
        <v>0.2395833333333333</v>
      </c>
      <c r="J16" s="86">
        <f t="shared" si="10"/>
        <v>0.3020833333333333</v>
      </c>
      <c r="K16" s="136">
        <f t="shared" si="11"/>
        <v>0.5138888888888888</v>
      </c>
      <c r="L16" s="136">
        <f t="shared" si="12"/>
        <v>0.6145833333333333</v>
      </c>
      <c r="M16" s="136">
        <f t="shared" si="2"/>
        <v>0.6979166666666666</v>
      </c>
      <c r="N16" s="95">
        <f t="shared" si="3"/>
        <v>0.6631944444444444</v>
      </c>
      <c r="O16" s="82">
        <f t="shared" si="13"/>
        <v>6</v>
      </c>
      <c r="P16" s="150" t="s">
        <v>230</v>
      </c>
      <c r="Q16" s="82" t="s">
        <v>31</v>
      </c>
      <c r="R16" s="83">
        <f t="shared" si="1"/>
        <v>33</v>
      </c>
      <c r="S16" s="84">
        <v>1.1</v>
      </c>
      <c r="T16" s="85">
        <f t="shared" si="4"/>
        <v>10.799999999999999</v>
      </c>
      <c r="U16" s="86">
        <v>0.001388888888888889</v>
      </c>
      <c r="V16" s="86">
        <f t="shared" si="5"/>
        <v>0.009722222222222222</v>
      </c>
      <c r="W16" s="86">
        <f t="shared" si="14"/>
        <v>0.23888888888888885</v>
      </c>
      <c r="X16" s="86">
        <f t="shared" si="15"/>
        <v>0.2875</v>
      </c>
      <c r="Y16" s="86">
        <f t="shared" si="16"/>
        <v>0.3499999999999999</v>
      </c>
      <c r="Z16" s="86">
        <f t="shared" si="17"/>
        <v>0.4958333333333333</v>
      </c>
      <c r="AA16" s="136">
        <f t="shared" si="18"/>
        <v>0.6416666666666666</v>
      </c>
      <c r="AB16" s="136">
        <f t="shared" si="19"/>
        <v>0.6972222222222222</v>
      </c>
      <c r="AC16" s="62"/>
      <c r="AD16" s="62"/>
      <c r="AE16" s="62"/>
      <c r="AF16" s="62"/>
      <c r="AG16" s="62"/>
    </row>
    <row r="17" spans="1:33" s="43" customFormat="1" ht="12">
      <c r="A17" s="138">
        <f t="shared" si="6"/>
        <v>7</v>
      </c>
      <c r="B17" s="81" t="s">
        <v>105</v>
      </c>
      <c r="C17" s="82" t="s">
        <v>81</v>
      </c>
      <c r="D17" s="83">
        <f t="shared" si="0"/>
        <v>41.99999999999999</v>
      </c>
      <c r="E17" s="84">
        <v>1.4</v>
      </c>
      <c r="F17" s="85">
        <f t="shared" si="7"/>
        <v>8.9</v>
      </c>
      <c r="G17" s="86">
        <v>0.001388888888888889</v>
      </c>
      <c r="H17" s="86">
        <f t="shared" si="8"/>
        <v>0.011805555555555555</v>
      </c>
      <c r="I17" s="86">
        <f t="shared" si="9"/>
        <v>0.24097222222222217</v>
      </c>
      <c r="J17" s="86">
        <f t="shared" si="10"/>
        <v>0.3034722222222222</v>
      </c>
      <c r="K17" s="136">
        <f t="shared" si="11"/>
        <v>0.5152777777777777</v>
      </c>
      <c r="L17" s="136">
        <f t="shared" si="12"/>
        <v>0.6159722222222221</v>
      </c>
      <c r="M17" s="136">
        <f t="shared" si="2"/>
        <v>0.6993055555555555</v>
      </c>
      <c r="N17" s="95">
        <f t="shared" si="3"/>
        <v>0.6645833333333333</v>
      </c>
      <c r="O17" s="82">
        <f t="shared" si="13"/>
        <v>7</v>
      </c>
      <c r="P17" s="150" t="s">
        <v>287</v>
      </c>
      <c r="Q17" s="82" t="s">
        <v>31</v>
      </c>
      <c r="R17" s="83">
        <f t="shared" si="1"/>
        <v>44</v>
      </c>
      <c r="S17" s="84">
        <v>2.2</v>
      </c>
      <c r="T17" s="85">
        <f t="shared" si="4"/>
        <v>13</v>
      </c>
      <c r="U17" s="86">
        <v>0.0020833333333333333</v>
      </c>
      <c r="V17" s="86">
        <f t="shared" si="5"/>
        <v>0.011805555555555555</v>
      </c>
      <c r="W17" s="86">
        <f t="shared" si="14"/>
        <v>0.24097222222222217</v>
      </c>
      <c r="X17" s="86">
        <f t="shared" si="15"/>
        <v>0.2895833333333333</v>
      </c>
      <c r="Y17" s="86">
        <f t="shared" si="16"/>
        <v>0.35208333333333325</v>
      </c>
      <c r="Z17" s="86">
        <f t="shared" si="17"/>
        <v>0.4979166666666666</v>
      </c>
      <c r="AA17" s="136">
        <f t="shared" si="18"/>
        <v>0.6437499999999999</v>
      </c>
      <c r="AB17" s="136">
        <f t="shared" si="19"/>
        <v>0.6993055555555555</v>
      </c>
      <c r="AC17" s="62"/>
      <c r="AD17" s="62"/>
      <c r="AE17" s="62"/>
      <c r="AF17" s="62"/>
      <c r="AG17" s="62"/>
    </row>
    <row r="18" spans="1:33" s="43" customFormat="1" ht="12">
      <c r="A18" s="138">
        <f t="shared" si="6"/>
        <v>8</v>
      </c>
      <c r="B18" s="81" t="s">
        <v>106</v>
      </c>
      <c r="C18" s="82" t="s">
        <v>81</v>
      </c>
      <c r="D18" s="83">
        <f t="shared" si="0"/>
        <v>48</v>
      </c>
      <c r="E18" s="84">
        <v>1.6</v>
      </c>
      <c r="F18" s="85">
        <f t="shared" si="7"/>
        <v>10.5</v>
      </c>
      <c r="G18" s="86">
        <v>0.001388888888888889</v>
      </c>
      <c r="H18" s="86">
        <f t="shared" si="8"/>
        <v>0.013194444444444444</v>
      </c>
      <c r="I18" s="86">
        <f t="shared" si="9"/>
        <v>0.24236111111111105</v>
      </c>
      <c r="J18" s="86">
        <f t="shared" si="10"/>
        <v>0.3048611111111111</v>
      </c>
      <c r="K18" s="136">
        <f t="shared" si="11"/>
        <v>0.5166666666666666</v>
      </c>
      <c r="L18" s="136">
        <f t="shared" si="12"/>
        <v>0.617361111111111</v>
      </c>
      <c r="M18" s="136">
        <f t="shared" si="2"/>
        <v>0.7006944444444444</v>
      </c>
      <c r="N18" s="95">
        <f t="shared" si="3"/>
        <v>0.6659722222222222</v>
      </c>
      <c r="O18" s="82">
        <f t="shared" si="13"/>
        <v>8</v>
      </c>
      <c r="P18" s="150" t="s">
        <v>288</v>
      </c>
      <c r="Q18" s="82" t="s">
        <v>31</v>
      </c>
      <c r="R18" s="83">
        <f t="shared" si="1"/>
        <v>30</v>
      </c>
      <c r="S18" s="84">
        <v>1</v>
      </c>
      <c r="T18" s="85">
        <f t="shared" si="4"/>
        <v>14</v>
      </c>
      <c r="U18" s="86">
        <v>0.001388888888888889</v>
      </c>
      <c r="V18" s="86">
        <f t="shared" si="5"/>
        <v>0.013194444444444444</v>
      </c>
      <c r="W18" s="86">
        <f t="shared" si="14"/>
        <v>0.24236111111111105</v>
      </c>
      <c r="X18" s="86">
        <f t="shared" si="15"/>
        <v>0.2909722222222222</v>
      </c>
      <c r="Y18" s="86">
        <f t="shared" si="16"/>
        <v>0.35347222222222213</v>
      </c>
      <c r="Z18" s="86">
        <f t="shared" si="17"/>
        <v>0.4993055555555555</v>
      </c>
      <c r="AA18" s="136">
        <f t="shared" si="18"/>
        <v>0.6451388888888888</v>
      </c>
      <c r="AB18" s="136">
        <f t="shared" si="19"/>
        <v>0.7006944444444444</v>
      </c>
      <c r="AC18" s="62"/>
      <c r="AD18" s="62"/>
      <c r="AE18" s="62"/>
      <c r="AF18" s="62"/>
      <c r="AG18" s="62"/>
    </row>
    <row r="19" spans="1:33" s="43" customFormat="1" ht="12">
      <c r="A19" s="138">
        <f t="shared" si="6"/>
        <v>9</v>
      </c>
      <c r="B19" s="81" t="s">
        <v>107</v>
      </c>
      <c r="C19" s="82" t="s">
        <v>81</v>
      </c>
      <c r="D19" s="83">
        <f t="shared" si="0"/>
        <v>30</v>
      </c>
      <c r="E19" s="84">
        <v>0.5</v>
      </c>
      <c r="F19" s="85">
        <f t="shared" si="7"/>
        <v>11</v>
      </c>
      <c r="G19" s="86">
        <v>0.0006944444444444445</v>
      </c>
      <c r="H19" s="86">
        <f t="shared" si="8"/>
        <v>0.013888888888888888</v>
      </c>
      <c r="I19" s="86">
        <f t="shared" si="9"/>
        <v>0.2430555555555555</v>
      </c>
      <c r="J19" s="86">
        <f t="shared" si="10"/>
        <v>0.3055555555555555</v>
      </c>
      <c r="K19" s="136">
        <f t="shared" si="11"/>
        <v>0.517361111111111</v>
      </c>
      <c r="L19" s="136">
        <f t="shared" si="12"/>
        <v>0.6180555555555555</v>
      </c>
      <c r="M19" s="136">
        <f t="shared" si="2"/>
        <v>0.7013888888888888</v>
      </c>
      <c r="N19" s="95">
        <f t="shared" si="3"/>
        <v>0.6666666666666666</v>
      </c>
      <c r="O19" s="82">
        <f t="shared" si="13"/>
        <v>9</v>
      </c>
      <c r="P19" s="150" t="s">
        <v>231</v>
      </c>
      <c r="Q19" s="82" t="s">
        <v>31</v>
      </c>
      <c r="R19" s="83">
        <f t="shared" si="1"/>
        <v>45</v>
      </c>
      <c r="S19" s="84">
        <v>1.5</v>
      </c>
      <c r="T19" s="85">
        <f t="shared" si="4"/>
        <v>15.5</v>
      </c>
      <c r="U19" s="86">
        <v>0.001388888888888889</v>
      </c>
      <c r="V19" s="86">
        <f t="shared" si="5"/>
        <v>0.014583333333333334</v>
      </c>
      <c r="W19" s="86">
        <f t="shared" si="14"/>
        <v>0.24374999999999994</v>
      </c>
      <c r="X19" s="86">
        <f t="shared" si="15"/>
        <v>0.29236111111111107</v>
      </c>
      <c r="Y19" s="86">
        <f t="shared" si="16"/>
        <v>0.354861111111111</v>
      </c>
      <c r="Z19" s="86">
        <f t="shared" si="17"/>
        <v>0.5006944444444444</v>
      </c>
      <c r="AA19" s="136">
        <f t="shared" si="18"/>
        <v>0.6465277777777777</v>
      </c>
      <c r="AB19" s="136">
        <f t="shared" si="19"/>
        <v>0.7020833333333333</v>
      </c>
      <c r="AC19" s="62"/>
      <c r="AD19" s="62"/>
      <c r="AE19" s="62"/>
      <c r="AF19" s="62"/>
      <c r="AG19" s="62"/>
    </row>
    <row r="20" spans="1:33" s="43" customFormat="1" ht="12">
      <c r="A20" s="138">
        <f t="shared" si="6"/>
        <v>10</v>
      </c>
      <c r="B20" s="81" t="s">
        <v>108</v>
      </c>
      <c r="C20" s="82" t="s">
        <v>81</v>
      </c>
      <c r="D20" s="83">
        <f t="shared" si="0"/>
        <v>30</v>
      </c>
      <c r="E20" s="84">
        <v>1</v>
      </c>
      <c r="F20" s="85">
        <f t="shared" si="7"/>
        <v>12</v>
      </c>
      <c r="G20" s="86">
        <v>0.001388888888888889</v>
      </c>
      <c r="H20" s="86">
        <f t="shared" si="8"/>
        <v>0.015277777777777777</v>
      </c>
      <c r="I20" s="86">
        <f t="shared" si="9"/>
        <v>0.24444444444444438</v>
      </c>
      <c r="J20" s="86">
        <f t="shared" si="10"/>
        <v>0.3069444444444444</v>
      </c>
      <c r="K20" s="136">
        <f t="shared" si="11"/>
        <v>0.5187499999999999</v>
      </c>
      <c r="L20" s="136">
        <f t="shared" si="12"/>
        <v>0.6194444444444444</v>
      </c>
      <c r="M20" s="136">
        <f t="shared" si="2"/>
        <v>0.7027777777777777</v>
      </c>
      <c r="N20" s="95">
        <f t="shared" si="3"/>
        <v>0.6680555555555555</v>
      </c>
      <c r="O20" s="82">
        <f t="shared" si="13"/>
        <v>10</v>
      </c>
      <c r="P20" s="150" t="s">
        <v>232</v>
      </c>
      <c r="Q20" s="82" t="s">
        <v>31</v>
      </c>
      <c r="R20" s="83">
        <f t="shared" si="1"/>
        <v>41.99999999999999</v>
      </c>
      <c r="S20" s="84">
        <v>1.4</v>
      </c>
      <c r="T20" s="85">
        <f t="shared" si="4"/>
        <v>16.9</v>
      </c>
      <c r="U20" s="86">
        <v>0.001388888888888889</v>
      </c>
      <c r="V20" s="86">
        <f t="shared" si="5"/>
        <v>0.01597222222222222</v>
      </c>
      <c r="W20" s="86">
        <f t="shared" si="14"/>
        <v>0.24513888888888882</v>
      </c>
      <c r="X20" s="86">
        <f t="shared" si="15"/>
        <v>0.29374999999999996</v>
      </c>
      <c r="Y20" s="86">
        <f t="shared" si="16"/>
        <v>0.3562499999999999</v>
      </c>
      <c r="Z20" s="86">
        <f t="shared" si="17"/>
        <v>0.5020833333333333</v>
      </c>
      <c r="AA20" s="136">
        <f t="shared" si="18"/>
        <v>0.6479166666666666</v>
      </c>
      <c r="AB20" s="136">
        <f t="shared" si="19"/>
        <v>0.7034722222222222</v>
      </c>
      <c r="AC20" s="62"/>
      <c r="AD20" s="62"/>
      <c r="AE20" s="62"/>
      <c r="AF20" s="62"/>
      <c r="AG20" s="62"/>
    </row>
    <row r="21" spans="1:33" s="43" customFormat="1" ht="12">
      <c r="A21" s="138">
        <f t="shared" si="6"/>
        <v>11</v>
      </c>
      <c r="B21" s="81" t="s">
        <v>65</v>
      </c>
      <c r="C21" s="82" t="s">
        <v>329</v>
      </c>
      <c r="D21" s="83">
        <f t="shared" si="0"/>
        <v>36</v>
      </c>
      <c r="E21" s="84">
        <v>1.8</v>
      </c>
      <c r="F21" s="85">
        <f t="shared" si="7"/>
        <v>13.8</v>
      </c>
      <c r="G21" s="86">
        <v>0.0020833333333333333</v>
      </c>
      <c r="H21" s="86">
        <f t="shared" si="8"/>
        <v>0.017361111111111112</v>
      </c>
      <c r="I21" s="86">
        <f t="shared" si="9"/>
        <v>0.2465277777777777</v>
      </c>
      <c r="J21" s="86">
        <f t="shared" si="10"/>
        <v>0.30902777777777773</v>
      </c>
      <c r="K21" s="136">
        <f t="shared" si="11"/>
        <v>0.5208333333333333</v>
      </c>
      <c r="L21" s="136">
        <f t="shared" si="12"/>
        <v>0.6215277777777777</v>
      </c>
      <c r="M21" s="136">
        <f t="shared" si="2"/>
        <v>0.704861111111111</v>
      </c>
      <c r="N21" s="95">
        <f t="shared" si="3"/>
        <v>0.6701388888888888</v>
      </c>
      <c r="O21" s="82">
        <f t="shared" si="13"/>
        <v>11</v>
      </c>
      <c r="P21" s="150" t="s">
        <v>276</v>
      </c>
      <c r="Q21" s="82" t="s">
        <v>31</v>
      </c>
      <c r="R21" s="83">
        <f t="shared" si="1"/>
        <v>35.99999999999999</v>
      </c>
      <c r="S21" s="84">
        <v>0.6</v>
      </c>
      <c r="T21" s="85">
        <f t="shared" si="4"/>
        <v>17.5</v>
      </c>
      <c r="U21" s="86">
        <v>0.0006944444444444445</v>
      </c>
      <c r="V21" s="86">
        <f t="shared" si="5"/>
        <v>0.016666666666666666</v>
      </c>
      <c r="W21" s="86">
        <f t="shared" si="14"/>
        <v>0.24583333333333326</v>
      </c>
      <c r="X21" s="86">
        <f t="shared" si="15"/>
        <v>0.2944444444444444</v>
      </c>
      <c r="Y21" s="86">
        <f t="shared" si="16"/>
        <v>0.35694444444444434</v>
      </c>
      <c r="Z21" s="86">
        <f t="shared" si="17"/>
        <v>0.5027777777777778</v>
      </c>
      <c r="AA21" s="136">
        <f t="shared" si="18"/>
        <v>0.648611111111111</v>
      </c>
      <c r="AB21" s="136">
        <f t="shared" si="19"/>
        <v>0.7041666666666666</v>
      </c>
      <c r="AC21" s="62"/>
      <c r="AD21" s="62"/>
      <c r="AE21" s="62"/>
      <c r="AF21" s="62"/>
      <c r="AG21" s="62"/>
    </row>
    <row r="22" spans="1:33" s="43" customFormat="1" ht="12">
      <c r="A22" s="138">
        <f t="shared" si="6"/>
        <v>12</v>
      </c>
      <c r="B22" s="81" t="s">
        <v>64</v>
      </c>
      <c r="C22" s="82" t="s">
        <v>329</v>
      </c>
      <c r="D22" s="83">
        <f t="shared" si="0"/>
        <v>38</v>
      </c>
      <c r="E22" s="84">
        <v>1.9</v>
      </c>
      <c r="F22" s="85">
        <f t="shared" si="7"/>
        <v>15.700000000000001</v>
      </c>
      <c r="G22" s="86">
        <v>0.0020833333333333333</v>
      </c>
      <c r="H22" s="86">
        <f t="shared" si="8"/>
        <v>0.019444444444444445</v>
      </c>
      <c r="I22" s="86">
        <f t="shared" si="9"/>
        <v>0.24861111111111103</v>
      </c>
      <c r="J22" s="86">
        <f t="shared" si="10"/>
        <v>0.31111111111111106</v>
      </c>
      <c r="K22" s="136">
        <f t="shared" si="11"/>
        <v>0.5229166666666666</v>
      </c>
      <c r="L22" s="136">
        <f t="shared" si="12"/>
        <v>0.623611111111111</v>
      </c>
      <c r="M22" s="136">
        <f t="shared" si="2"/>
        <v>0.7069444444444444</v>
      </c>
      <c r="N22" s="95">
        <f t="shared" si="3"/>
        <v>0.6722222222222222</v>
      </c>
      <c r="O22" s="82">
        <f t="shared" si="13"/>
        <v>12</v>
      </c>
      <c r="P22" s="150" t="s">
        <v>277</v>
      </c>
      <c r="Q22" s="82" t="s">
        <v>31</v>
      </c>
      <c r="R22" s="83">
        <f t="shared" si="1"/>
        <v>40</v>
      </c>
      <c r="S22" s="84">
        <v>2</v>
      </c>
      <c r="T22" s="85">
        <f t="shared" si="4"/>
        <v>19.5</v>
      </c>
      <c r="U22" s="86">
        <v>0.0020833333333333333</v>
      </c>
      <c r="V22" s="86">
        <f t="shared" si="5"/>
        <v>0.01875</v>
      </c>
      <c r="W22" s="86">
        <f t="shared" si="14"/>
        <v>0.2479166666666666</v>
      </c>
      <c r="X22" s="86">
        <f t="shared" si="15"/>
        <v>0.2965277777777777</v>
      </c>
      <c r="Y22" s="86">
        <f t="shared" si="16"/>
        <v>0.35902777777777767</v>
      </c>
      <c r="Z22" s="86">
        <f t="shared" si="17"/>
        <v>0.5048611111111111</v>
      </c>
      <c r="AA22" s="136">
        <f t="shared" si="18"/>
        <v>0.6506944444444444</v>
      </c>
      <c r="AB22" s="136">
        <f t="shared" si="19"/>
        <v>0.7062499999999999</v>
      </c>
      <c r="AC22" s="62"/>
      <c r="AD22" s="62"/>
      <c r="AE22" s="62"/>
      <c r="AF22" s="62"/>
      <c r="AG22" s="62"/>
    </row>
    <row r="23" spans="1:33" s="43" customFormat="1" ht="12">
      <c r="A23" s="138">
        <f t="shared" si="6"/>
        <v>13</v>
      </c>
      <c r="B23" s="81" t="s">
        <v>206</v>
      </c>
      <c r="C23" s="82" t="s">
        <v>329</v>
      </c>
      <c r="D23" s="83">
        <f t="shared" si="0"/>
        <v>35.99999999999999</v>
      </c>
      <c r="E23" s="84">
        <v>1.2</v>
      </c>
      <c r="F23" s="85">
        <f t="shared" si="7"/>
        <v>16.900000000000002</v>
      </c>
      <c r="G23" s="86">
        <v>0.001388888888888889</v>
      </c>
      <c r="H23" s="86">
        <f t="shared" si="8"/>
        <v>0.020833333333333332</v>
      </c>
      <c r="I23" s="86">
        <f t="shared" si="9"/>
        <v>0.24999999999999992</v>
      </c>
      <c r="J23" s="86">
        <f t="shared" si="10"/>
        <v>0.31249999999999994</v>
      </c>
      <c r="K23" s="136">
        <f t="shared" si="11"/>
        <v>0.5243055555555555</v>
      </c>
      <c r="L23" s="136">
        <f t="shared" si="12"/>
        <v>0.6249999999999999</v>
      </c>
      <c r="M23" s="136">
        <f t="shared" si="2"/>
        <v>0.7083333333333333</v>
      </c>
      <c r="N23" s="95">
        <f t="shared" si="3"/>
        <v>0.673611111111111</v>
      </c>
      <c r="O23" s="82">
        <f t="shared" si="13"/>
        <v>13</v>
      </c>
      <c r="P23" s="150" t="s">
        <v>233</v>
      </c>
      <c r="Q23" s="82" t="s">
        <v>31</v>
      </c>
      <c r="R23" s="83">
        <f t="shared" si="1"/>
        <v>32</v>
      </c>
      <c r="S23" s="84">
        <v>1.6</v>
      </c>
      <c r="T23" s="85">
        <f t="shared" si="4"/>
        <v>21.1</v>
      </c>
      <c r="U23" s="86">
        <v>0.0020833333333333333</v>
      </c>
      <c r="V23" s="86">
        <f t="shared" si="5"/>
        <v>0.020833333333333332</v>
      </c>
      <c r="W23" s="86">
        <f t="shared" si="14"/>
        <v>0.24999999999999992</v>
      </c>
      <c r="X23" s="86">
        <f t="shared" si="15"/>
        <v>0.29861111111111105</v>
      </c>
      <c r="Y23" s="86">
        <f t="shared" si="16"/>
        <v>0.361111111111111</v>
      </c>
      <c r="Z23" s="86">
        <f t="shared" si="17"/>
        <v>0.5069444444444444</v>
      </c>
      <c r="AA23" s="136">
        <f t="shared" si="18"/>
        <v>0.6527777777777777</v>
      </c>
      <c r="AB23" s="136">
        <f t="shared" si="19"/>
        <v>0.7083333333333333</v>
      </c>
      <c r="AC23" s="62"/>
      <c r="AD23" s="62"/>
      <c r="AE23" s="62"/>
      <c r="AF23" s="62"/>
      <c r="AG23" s="62"/>
    </row>
    <row r="24" spans="1:33" s="43" customFormat="1" ht="12">
      <c r="A24" s="138">
        <f t="shared" si="6"/>
        <v>14</v>
      </c>
      <c r="B24" s="81" t="s">
        <v>259</v>
      </c>
      <c r="C24" s="82" t="s">
        <v>329</v>
      </c>
      <c r="D24" s="83">
        <f t="shared" si="0"/>
        <v>44</v>
      </c>
      <c r="E24" s="84">
        <v>2.2</v>
      </c>
      <c r="F24" s="85">
        <f t="shared" si="7"/>
        <v>19.1</v>
      </c>
      <c r="G24" s="86">
        <v>0.0020833333333333333</v>
      </c>
      <c r="H24" s="86">
        <f t="shared" si="8"/>
        <v>0.022916666666666665</v>
      </c>
      <c r="I24" s="86">
        <f t="shared" si="9"/>
        <v>0.25208333333333327</v>
      </c>
      <c r="J24" s="86">
        <f t="shared" si="10"/>
        <v>0.31458333333333327</v>
      </c>
      <c r="K24" s="136">
        <f t="shared" si="11"/>
        <v>0.5263888888888888</v>
      </c>
      <c r="L24" s="136">
        <f t="shared" si="12"/>
        <v>0.6270833333333332</v>
      </c>
      <c r="M24" s="136">
        <f t="shared" si="2"/>
        <v>0.7104166666666666</v>
      </c>
      <c r="N24" s="95">
        <f t="shared" si="3"/>
        <v>0.6756944444444444</v>
      </c>
      <c r="O24" s="82">
        <f t="shared" si="13"/>
        <v>14</v>
      </c>
      <c r="P24" s="150" t="s">
        <v>278</v>
      </c>
      <c r="Q24" s="82" t="s">
        <v>31</v>
      </c>
      <c r="R24" s="83">
        <f t="shared" si="1"/>
        <v>27</v>
      </c>
      <c r="S24" s="84">
        <v>0.9</v>
      </c>
      <c r="T24" s="85">
        <f t="shared" si="4"/>
        <v>22</v>
      </c>
      <c r="U24" s="86">
        <v>0.001388888888888889</v>
      </c>
      <c r="V24" s="86">
        <f t="shared" si="5"/>
        <v>0.02222222222222222</v>
      </c>
      <c r="W24" s="86">
        <f t="shared" si="14"/>
        <v>0.25138888888888883</v>
      </c>
      <c r="X24" s="86">
        <f t="shared" si="15"/>
        <v>0.29999999999999993</v>
      </c>
      <c r="Y24" s="86">
        <f t="shared" si="16"/>
        <v>0.3624999999999999</v>
      </c>
      <c r="Z24" s="86">
        <f t="shared" si="17"/>
        <v>0.5083333333333333</v>
      </c>
      <c r="AA24" s="136">
        <f t="shared" si="18"/>
        <v>0.6541666666666666</v>
      </c>
      <c r="AB24" s="136">
        <f t="shared" si="19"/>
        <v>0.7097222222222221</v>
      </c>
      <c r="AC24" s="62"/>
      <c r="AD24" s="62"/>
      <c r="AE24" s="62"/>
      <c r="AF24" s="62"/>
      <c r="AG24" s="62"/>
    </row>
    <row r="25" spans="1:33" s="43" customFormat="1" ht="12">
      <c r="A25" s="138">
        <f t="shared" si="6"/>
        <v>15</v>
      </c>
      <c r="B25" s="81" t="s">
        <v>260</v>
      </c>
      <c r="C25" s="82" t="s">
        <v>329</v>
      </c>
      <c r="D25" s="83">
        <f t="shared" si="0"/>
        <v>41.99999999999999</v>
      </c>
      <c r="E25" s="84">
        <v>0.7</v>
      </c>
      <c r="F25" s="85">
        <f t="shared" si="7"/>
        <v>19.8</v>
      </c>
      <c r="G25" s="86">
        <v>0.0006944444444444445</v>
      </c>
      <c r="H25" s="86">
        <f t="shared" si="8"/>
        <v>0.02361111111111111</v>
      </c>
      <c r="I25" s="86">
        <f t="shared" si="9"/>
        <v>0.2527777777777777</v>
      </c>
      <c r="J25" s="86">
        <f t="shared" si="10"/>
        <v>0.3152777777777777</v>
      </c>
      <c r="K25" s="136">
        <f t="shared" si="11"/>
        <v>0.5270833333333332</v>
      </c>
      <c r="L25" s="136">
        <f t="shared" si="12"/>
        <v>0.6277777777777777</v>
      </c>
      <c r="M25" s="136">
        <f t="shared" si="2"/>
        <v>0.711111111111111</v>
      </c>
      <c r="N25" s="95">
        <f t="shared" si="3"/>
        <v>0.6763888888888888</v>
      </c>
      <c r="O25" s="82">
        <f t="shared" si="13"/>
        <v>15</v>
      </c>
      <c r="P25" s="150" t="s">
        <v>273</v>
      </c>
      <c r="Q25" s="82" t="s">
        <v>31</v>
      </c>
      <c r="R25" s="83">
        <f t="shared" si="1"/>
        <v>26</v>
      </c>
      <c r="S25" s="84">
        <v>1.3</v>
      </c>
      <c r="T25" s="85">
        <f t="shared" si="4"/>
        <v>23.3</v>
      </c>
      <c r="U25" s="86">
        <v>0.0020833333333333333</v>
      </c>
      <c r="V25" s="86">
        <f t="shared" si="5"/>
        <v>0.024305555555555552</v>
      </c>
      <c r="W25" s="86">
        <f t="shared" si="14"/>
        <v>0.25347222222222215</v>
      </c>
      <c r="X25" s="86">
        <f t="shared" si="15"/>
        <v>0.30208333333333326</v>
      </c>
      <c r="Y25" s="86">
        <f t="shared" si="16"/>
        <v>0.3645833333333332</v>
      </c>
      <c r="Z25" s="86">
        <f t="shared" si="17"/>
        <v>0.5104166666666666</v>
      </c>
      <c r="AA25" s="136">
        <f t="shared" si="18"/>
        <v>0.6562499999999999</v>
      </c>
      <c r="AB25" s="136">
        <f t="shared" si="19"/>
        <v>0.7118055555555555</v>
      </c>
      <c r="AC25" s="62"/>
      <c r="AD25" s="62"/>
      <c r="AE25" s="62"/>
      <c r="AF25" s="62"/>
      <c r="AG25" s="62"/>
    </row>
    <row r="26" spans="1:33" s="43" customFormat="1" ht="12">
      <c r="A26" s="138">
        <f t="shared" si="6"/>
        <v>16</v>
      </c>
      <c r="B26" s="81" t="s">
        <v>43</v>
      </c>
      <c r="C26" s="82" t="s">
        <v>329</v>
      </c>
      <c r="D26" s="83">
        <f t="shared" si="0"/>
        <v>43.5</v>
      </c>
      <c r="E26" s="84">
        <v>2.9</v>
      </c>
      <c r="F26" s="85">
        <f t="shared" si="7"/>
        <v>22.7</v>
      </c>
      <c r="G26" s="86">
        <v>0.002777777777777778</v>
      </c>
      <c r="H26" s="86">
        <f t="shared" si="8"/>
        <v>0.02638888888888889</v>
      </c>
      <c r="I26" s="86">
        <f t="shared" si="9"/>
        <v>0.2555555555555555</v>
      </c>
      <c r="J26" s="86">
        <f t="shared" si="10"/>
        <v>0.3180555555555555</v>
      </c>
      <c r="K26" s="136">
        <f t="shared" si="11"/>
        <v>0.529861111111111</v>
      </c>
      <c r="L26" s="136">
        <f t="shared" si="12"/>
        <v>0.6305555555555554</v>
      </c>
      <c r="M26" s="136">
        <f t="shared" si="2"/>
        <v>0.7138888888888888</v>
      </c>
      <c r="N26" s="95">
        <f t="shared" si="3"/>
        <v>0.6791666666666666</v>
      </c>
      <c r="O26" s="82">
        <f t="shared" si="13"/>
        <v>16</v>
      </c>
      <c r="P26" s="150" t="s">
        <v>234</v>
      </c>
      <c r="Q26" s="82" t="s">
        <v>31</v>
      </c>
      <c r="R26" s="83">
        <f t="shared" si="1"/>
        <v>46.5</v>
      </c>
      <c r="S26" s="84">
        <v>3.1</v>
      </c>
      <c r="T26" s="85">
        <f t="shared" si="4"/>
        <v>26.400000000000002</v>
      </c>
      <c r="U26" s="86">
        <v>0.002777777777777778</v>
      </c>
      <c r="V26" s="86">
        <f t="shared" si="5"/>
        <v>0.02708333333333333</v>
      </c>
      <c r="W26" s="86">
        <f t="shared" si="14"/>
        <v>0.2562499999999999</v>
      </c>
      <c r="X26" s="86">
        <f t="shared" si="15"/>
        <v>0.304861111111111</v>
      </c>
      <c r="Y26" s="86">
        <f t="shared" si="16"/>
        <v>0.36736111111111097</v>
      </c>
      <c r="Z26" s="86">
        <f t="shared" si="17"/>
        <v>0.5131944444444444</v>
      </c>
      <c r="AA26" s="136">
        <f t="shared" si="18"/>
        <v>0.6590277777777777</v>
      </c>
      <c r="AB26" s="136">
        <f t="shared" si="19"/>
        <v>0.7145833333333332</v>
      </c>
      <c r="AC26" s="62"/>
      <c r="AD26" s="62"/>
      <c r="AE26" s="62"/>
      <c r="AF26" s="62"/>
      <c r="AG26" s="62"/>
    </row>
    <row r="27" spans="1:33" s="43" customFormat="1" ht="12">
      <c r="A27" s="138">
        <f t="shared" si="6"/>
        <v>17</v>
      </c>
      <c r="B27" s="81" t="s">
        <v>44</v>
      </c>
      <c r="C27" s="82" t="s">
        <v>329</v>
      </c>
      <c r="D27" s="83">
        <f t="shared" si="0"/>
        <v>35.99999999999999</v>
      </c>
      <c r="E27" s="84">
        <v>1.2</v>
      </c>
      <c r="F27" s="85">
        <f t="shared" si="7"/>
        <v>23.9</v>
      </c>
      <c r="G27" s="86">
        <v>0.001388888888888889</v>
      </c>
      <c r="H27" s="86">
        <f t="shared" si="8"/>
        <v>0.027777777777777776</v>
      </c>
      <c r="I27" s="86">
        <f t="shared" si="9"/>
        <v>0.25694444444444436</v>
      </c>
      <c r="J27" s="86">
        <f t="shared" si="10"/>
        <v>0.31944444444444436</v>
      </c>
      <c r="K27" s="136">
        <f t="shared" si="11"/>
        <v>0.5312499999999999</v>
      </c>
      <c r="L27" s="136">
        <f t="shared" si="12"/>
        <v>0.6319444444444443</v>
      </c>
      <c r="M27" s="136">
        <f t="shared" si="2"/>
        <v>0.7152777777777777</v>
      </c>
      <c r="N27" s="95">
        <f t="shared" si="3"/>
        <v>0.6805555555555555</v>
      </c>
      <c r="O27" s="82">
        <f t="shared" si="13"/>
        <v>17</v>
      </c>
      <c r="P27" s="150" t="s">
        <v>235</v>
      </c>
      <c r="Q27" s="82" t="s">
        <v>31</v>
      </c>
      <c r="R27" s="83">
        <f t="shared" si="1"/>
        <v>44</v>
      </c>
      <c r="S27" s="84">
        <v>2.2</v>
      </c>
      <c r="T27" s="85">
        <f t="shared" si="4"/>
        <v>28.6</v>
      </c>
      <c r="U27" s="86">
        <v>0.0020833333333333333</v>
      </c>
      <c r="V27" s="86">
        <f t="shared" si="5"/>
        <v>0.029166666666666664</v>
      </c>
      <c r="W27" s="86">
        <f t="shared" si="14"/>
        <v>0.25833333333333325</v>
      </c>
      <c r="X27" s="86">
        <f t="shared" si="15"/>
        <v>0.30694444444444435</v>
      </c>
      <c r="Y27" s="86">
        <f t="shared" si="16"/>
        <v>0.3694444444444443</v>
      </c>
      <c r="Z27" s="86">
        <f t="shared" si="17"/>
        <v>0.5152777777777777</v>
      </c>
      <c r="AA27" s="136">
        <f t="shared" si="18"/>
        <v>0.661111111111111</v>
      </c>
      <c r="AB27" s="136">
        <f t="shared" si="19"/>
        <v>0.7166666666666666</v>
      </c>
      <c r="AC27" s="62"/>
      <c r="AD27" s="62"/>
      <c r="AE27" s="62"/>
      <c r="AF27" s="62"/>
      <c r="AG27" s="62"/>
    </row>
    <row r="28" spans="1:33" s="43" customFormat="1" ht="12">
      <c r="A28" s="138">
        <f t="shared" si="6"/>
        <v>18</v>
      </c>
      <c r="B28" s="81" t="s">
        <v>45</v>
      </c>
      <c r="C28" s="82" t="s">
        <v>329</v>
      </c>
      <c r="D28" s="83">
        <f t="shared" si="0"/>
        <v>30</v>
      </c>
      <c r="E28" s="84">
        <v>1</v>
      </c>
      <c r="F28" s="85">
        <f t="shared" si="7"/>
        <v>24.9</v>
      </c>
      <c r="G28" s="86">
        <v>0.001388888888888889</v>
      </c>
      <c r="H28" s="86">
        <f t="shared" si="8"/>
        <v>0.029166666666666664</v>
      </c>
      <c r="I28" s="86">
        <f t="shared" si="9"/>
        <v>0.25833333333333325</v>
      </c>
      <c r="J28" s="86">
        <f t="shared" si="10"/>
        <v>0.32083333333333325</v>
      </c>
      <c r="K28" s="136">
        <f t="shared" si="11"/>
        <v>0.5326388888888888</v>
      </c>
      <c r="L28" s="136">
        <f t="shared" si="12"/>
        <v>0.6333333333333332</v>
      </c>
      <c r="M28" s="136">
        <f t="shared" si="2"/>
        <v>0.7166666666666666</v>
      </c>
      <c r="N28" s="95">
        <f t="shared" si="3"/>
        <v>0.6819444444444444</v>
      </c>
      <c r="O28" s="82">
        <f t="shared" si="13"/>
        <v>18</v>
      </c>
      <c r="P28" s="150" t="s">
        <v>236</v>
      </c>
      <c r="Q28" s="82" t="s">
        <v>31</v>
      </c>
      <c r="R28" s="83">
        <f t="shared" si="1"/>
        <v>44</v>
      </c>
      <c r="S28" s="84">
        <v>2.2</v>
      </c>
      <c r="T28" s="85">
        <f t="shared" si="4"/>
        <v>30.8</v>
      </c>
      <c r="U28" s="86">
        <v>0.0020833333333333333</v>
      </c>
      <c r="V28" s="86">
        <f t="shared" si="5"/>
        <v>0.031249999999999997</v>
      </c>
      <c r="W28" s="86">
        <f t="shared" si="14"/>
        <v>0.2604166666666666</v>
      </c>
      <c r="X28" s="86">
        <f t="shared" si="15"/>
        <v>0.3090277777777777</v>
      </c>
      <c r="Y28" s="86">
        <f t="shared" si="16"/>
        <v>0.3715277777777776</v>
      </c>
      <c r="Z28" s="86">
        <f t="shared" si="17"/>
        <v>0.517361111111111</v>
      </c>
      <c r="AA28" s="136">
        <f t="shared" si="18"/>
        <v>0.6631944444444443</v>
      </c>
      <c r="AB28" s="136">
        <f t="shared" si="19"/>
        <v>0.7187499999999999</v>
      </c>
      <c r="AC28" s="62"/>
      <c r="AD28" s="62"/>
      <c r="AE28" s="62"/>
      <c r="AF28" s="62"/>
      <c r="AG28" s="62"/>
    </row>
    <row r="29" spans="1:33" s="43" customFormat="1" ht="12">
      <c r="A29" s="138">
        <f t="shared" si="6"/>
        <v>19</v>
      </c>
      <c r="B29" s="81" t="s">
        <v>261</v>
      </c>
      <c r="C29" s="82" t="s">
        <v>31</v>
      </c>
      <c r="D29" s="83">
        <f t="shared" si="0"/>
        <v>30</v>
      </c>
      <c r="E29" s="84">
        <v>1</v>
      </c>
      <c r="F29" s="85">
        <f t="shared" si="7"/>
        <v>25.9</v>
      </c>
      <c r="G29" s="86">
        <v>0.001388888888888889</v>
      </c>
      <c r="H29" s="86">
        <f t="shared" si="8"/>
        <v>0.03055555555555555</v>
      </c>
      <c r="I29" s="86">
        <f t="shared" si="9"/>
        <v>0.25972222222222213</v>
      </c>
      <c r="J29" s="86">
        <f t="shared" si="10"/>
        <v>0.32222222222222213</v>
      </c>
      <c r="K29" s="136">
        <f t="shared" si="11"/>
        <v>0.5340277777777777</v>
      </c>
      <c r="L29" s="136">
        <f t="shared" si="12"/>
        <v>0.6347222222222221</v>
      </c>
      <c r="M29" s="136">
        <f t="shared" si="2"/>
        <v>0.7180555555555554</v>
      </c>
      <c r="N29" s="95">
        <f t="shared" si="3"/>
        <v>0.6833333333333332</v>
      </c>
      <c r="O29" s="82">
        <f t="shared" si="13"/>
        <v>19</v>
      </c>
      <c r="P29" s="150" t="s">
        <v>237</v>
      </c>
      <c r="Q29" s="82" t="s">
        <v>31</v>
      </c>
      <c r="R29" s="83">
        <f t="shared" si="1"/>
        <v>51</v>
      </c>
      <c r="S29" s="84">
        <v>1.7</v>
      </c>
      <c r="T29" s="85">
        <f t="shared" si="4"/>
        <v>32.5</v>
      </c>
      <c r="U29" s="86">
        <v>0.001388888888888889</v>
      </c>
      <c r="V29" s="86">
        <f t="shared" si="5"/>
        <v>0.032638888888888884</v>
      </c>
      <c r="W29" s="86">
        <f t="shared" si="14"/>
        <v>0.26180555555555546</v>
      </c>
      <c r="X29" s="86">
        <f t="shared" si="15"/>
        <v>0.31041666666666656</v>
      </c>
      <c r="Y29" s="86">
        <f t="shared" si="16"/>
        <v>0.3729166666666665</v>
      </c>
      <c r="Z29" s="86">
        <f t="shared" si="17"/>
        <v>0.5187499999999999</v>
      </c>
      <c r="AA29" s="136">
        <f t="shared" si="18"/>
        <v>0.6645833333333332</v>
      </c>
      <c r="AB29" s="136">
        <f t="shared" si="19"/>
        <v>0.7201388888888888</v>
      </c>
      <c r="AC29" s="62"/>
      <c r="AD29" s="62"/>
      <c r="AE29" s="62"/>
      <c r="AF29" s="62"/>
      <c r="AG29" s="62"/>
    </row>
    <row r="30" spans="1:33" s="43" customFormat="1" ht="12">
      <c r="A30" s="138">
        <f t="shared" si="6"/>
        <v>20</v>
      </c>
      <c r="B30" s="81" t="s">
        <v>262</v>
      </c>
      <c r="C30" s="82" t="s">
        <v>31</v>
      </c>
      <c r="D30" s="83">
        <f>IF(E30&gt;0.2,E30/G30/24,"-")</f>
        <v>54</v>
      </c>
      <c r="E30" s="84">
        <v>3.6</v>
      </c>
      <c r="F30" s="85">
        <f t="shared" si="7"/>
        <v>29.5</v>
      </c>
      <c r="G30" s="86">
        <v>0.002777777777777778</v>
      </c>
      <c r="H30" s="86">
        <f t="shared" si="8"/>
        <v>0.033333333333333326</v>
      </c>
      <c r="I30" s="86">
        <f t="shared" si="9"/>
        <v>0.2624999999999999</v>
      </c>
      <c r="J30" s="86">
        <f t="shared" si="10"/>
        <v>0.3249999999999999</v>
      </c>
      <c r="K30" s="136">
        <f t="shared" si="11"/>
        <v>0.5368055555555554</v>
      </c>
      <c r="L30" s="136">
        <f t="shared" si="12"/>
        <v>0.6374999999999998</v>
      </c>
      <c r="M30" s="136">
        <f t="shared" si="2"/>
        <v>0.7208333333333332</v>
      </c>
      <c r="N30" s="95">
        <f t="shared" si="3"/>
        <v>0.686111111111111</v>
      </c>
      <c r="O30" s="82">
        <f t="shared" si="13"/>
        <v>20</v>
      </c>
      <c r="P30" s="150" t="s">
        <v>238</v>
      </c>
      <c r="Q30" s="82" t="s">
        <v>31</v>
      </c>
      <c r="R30" s="83">
        <f t="shared" si="1"/>
        <v>39</v>
      </c>
      <c r="S30" s="84">
        <v>1.3</v>
      </c>
      <c r="T30" s="85">
        <f t="shared" si="4"/>
        <v>33.8</v>
      </c>
      <c r="U30" s="86">
        <v>0.001388888888888889</v>
      </c>
      <c r="V30" s="86">
        <f t="shared" si="5"/>
        <v>0.034027777777777775</v>
      </c>
      <c r="W30" s="86">
        <f t="shared" si="14"/>
        <v>0.26319444444444434</v>
      </c>
      <c r="X30" s="86">
        <f t="shared" si="15"/>
        <v>0.31180555555555545</v>
      </c>
      <c r="Y30" s="86">
        <f t="shared" si="16"/>
        <v>0.3743055555555554</v>
      </c>
      <c r="Z30" s="86">
        <f t="shared" si="17"/>
        <v>0.5201388888888888</v>
      </c>
      <c r="AA30" s="136">
        <f t="shared" si="18"/>
        <v>0.6659722222222221</v>
      </c>
      <c r="AB30" s="136">
        <f t="shared" si="19"/>
        <v>0.7215277777777777</v>
      </c>
      <c r="AC30" s="62"/>
      <c r="AD30" s="62"/>
      <c r="AE30" s="62"/>
      <c r="AF30" s="62"/>
      <c r="AG30" s="62"/>
    </row>
    <row r="31" spans="1:33" s="43" customFormat="1" ht="12">
      <c r="A31" s="138">
        <f t="shared" si="6"/>
        <v>21</v>
      </c>
      <c r="B31" s="81" t="s">
        <v>308</v>
      </c>
      <c r="C31" s="82" t="s">
        <v>31</v>
      </c>
      <c r="D31" s="83">
        <f>IF(E31&gt;0.2,E31/G31/24,"-")</f>
        <v>51.6</v>
      </c>
      <c r="E31" s="84">
        <v>4.3</v>
      </c>
      <c r="F31" s="85">
        <f t="shared" si="7"/>
        <v>33.8</v>
      </c>
      <c r="G31" s="86">
        <v>0.003472222222222222</v>
      </c>
      <c r="H31" s="86">
        <f t="shared" si="8"/>
        <v>0.03680555555555555</v>
      </c>
      <c r="I31" s="86">
        <f t="shared" si="9"/>
        <v>0.2659722222222221</v>
      </c>
      <c r="J31" s="86">
        <f t="shared" si="10"/>
        <v>0.3284722222222221</v>
      </c>
      <c r="K31" s="136">
        <f t="shared" si="11"/>
        <v>0.5402777777777776</v>
      </c>
      <c r="L31" s="136">
        <f t="shared" si="12"/>
        <v>0.640972222222222</v>
      </c>
      <c r="M31" s="136">
        <f t="shared" si="2"/>
        <v>0.7243055555555554</v>
      </c>
      <c r="N31" s="95">
        <f t="shared" si="3"/>
        <v>0.6895833333333332</v>
      </c>
      <c r="O31" s="82">
        <f t="shared" si="13"/>
        <v>21</v>
      </c>
      <c r="P31" s="150" t="s">
        <v>247</v>
      </c>
      <c r="Q31" s="82" t="s">
        <v>31</v>
      </c>
      <c r="R31" s="83">
        <f t="shared" si="1"/>
        <v>30</v>
      </c>
      <c r="S31" s="84">
        <v>1</v>
      </c>
      <c r="T31" s="85">
        <f t="shared" si="4"/>
        <v>34.8</v>
      </c>
      <c r="U31" s="86">
        <v>0.001388888888888889</v>
      </c>
      <c r="V31" s="86">
        <f t="shared" si="5"/>
        <v>0.035416666666666666</v>
      </c>
      <c r="W31" s="86">
        <f t="shared" si="14"/>
        <v>0.2645833333333332</v>
      </c>
      <c r="X31" s="86">
        <f t="shared" si="15"/>
        <v>0.31319444444444433</v>
      </c>
      <c r="Y31" s="86">
        <f t="shared" si="16"/>
        <v>0.3756944444444443</v>
      </c>
      <c r="Z31" s="86">
        <f t="shared" si="17"/>
        <v>0.5215277777777777</v>
      </c>
      <c r="AA31" s="136">
        <f t="shared" si="18"/>
        <v>0.667361111111111</v>
      </c>
      <c r="AB31" s="136">
        <f t="shared" si="19"/>
        <v>0.7229166666666665</v>
      </c>
      <c r="AC31" s="62"/>
      <c r="AD31" s="62"/>
      <c r="AE31" s="62"/>
      <c r="AF31" s="62"/>
      <c r="AG31" s="62"/>
    </row>
    <row r="32" spans="1:33" s="43" customFormat="1" ht="12">
      <c r="A32" s="138">
        <f t="shared" si="6"/>
        <v>22</v>
      </c>
      <c r="B32" s="81" t="s">
        <v>307</v>
      </c>
      <c r="C32" s="82" t="s">
        <v>31</v>
      </c>
      <c r="D32" s="83">
        <f t="shared" si="0"/>
        <v>30</v>
      </c>
      <c r="E32" s="84">
        <v>1</v>
      </c>
      <c r="F32" s="85">
        <f t="shared" si="7"/>
        <v>34.8</v>
      </c>
      <c r="G32" s="86">
        <v>0.001388888888888889</v>
      </c>
      <c r="H32" s="86">
        <f t="shared" si="8"/>
        <v>0.03819444444444444</v>
      </c>
      <c r="I32" s="86">
        <f t="shared" si="9"/>
        <v>0.267361111111111</v>
      </c>
      <c r="J32" s="86">
        <f t="shared" si="10"/>
        <v>0.329861111111111</v>
      </c>
      <c r="K32" s="136">
        <f t="shared" si="11"/>
        <v>0.5416666666666665</v>
      </c>
      <c r="L32" s="136">
        <f t="shared" si="12"/>
        <v>0.6423611111111109</v>
      </c>
      <c r="M32" s="136">
        <f t="shared" si="2"/>
        <v>0.7256944444444443</v>
      </c>
      <c r="N32" s="95">
        <f t="shared" si="3"/>
        <v>0.6909722222222221</v>
      </c>
      <c r="O32" s="82">
        <f t="shared" si="13"/>
        <v>22</v>
      </c>
      <c r="P32" s="150" t="s">
        <v>279</v>
      </c>
      <c r="Q32" s="82" t="s">
        <v>329</v>
      </c>
      <c r="R32" s="83">
        <f t="shared" si="1"/>
        <v>30</v>
      </c>
      <c r="S32" s="84">
        <v>1</v>
      </c>
      <c r="T32" s="85">
        <f t="shared" si="4"/>
        <v>35.8</v>
      </c>
      <c r="U32" s="86">
        <v>0.001388888888888889</v>
      </c>
      <c r="V32" s="86">
        <f t="shared" si="5"/>
        <v>0.03680555555555556</v>
      </c>
      <c r="W32" s="86">
        <f t="shared" si="14"/>
        <v>0.2659722222222221</v>
      </c>
      <c r="X32" s="86">
        <f t="shared" si="15"/>
        <v>0.3145833333333332</v>
      </c>
      <c r="Y32" s="86">
        <f t="shared" si="16"/>
        <v>0.37708333333333316</v>
      </c>
      <c r="Z32" s="86">
        <f t="shared" si="17"/>
        <v>0.5229166666666666</v>
      </c>
      <c r="AA32" s="136">
        <f t="shared" si="18"/>
        <v>0.6687499999999998</v>
      </c>
      <c r="AB32" s="136">
        <f t="shared" si="19"/>
        <v>0.7243055555555554</v>
      </c>
      <c r="AC32" s="62"/>
      <c r="AD32" s="62"/>
      <c r="AE32" s="62"/>
      <c r="AF32" s="62"/>
      <c r="AG32" s="62"/>
    </row>
    <row r="33" spans="1:33" s="43" customFormat="1" ht="12">
      <c r="A33" s="138">
        <f t="shared" si="6"/>
        <v>23</v>
      </c>
      <c r="B33" s="81" t="s">
        <v>308</v>
      </c>
      <c r="C33" s="82" t="s">
        <v>31</v>
      </c>
      <c r="D33" s="83">
        <f t="shared" si="0"/>
        <v>27</v>
      </c>
      <c r="E33" s="84">
        <v>0.9</v>
      </c>
      <c r="F33" s="85">
        <f t="shared" si="7"/>
        <v>35.699999999999996</v>
      </c>
      <c r="G33" s="86">
        <v>0.001388888888888889</v>
      </c>
      <c r="H33" s="86">
        <f t="shared" si="8"/>
        <v>0.03958333333333333</v>
      </c>
      <c r="I33" s="86">
        <f t="shared" si="9"/>
        <v>0.2687499999999999</v>
      </c>
      <c r="J33" s="86">
        <f t="shared" si="10"/>
        <v>0.3312499999999999</v>
      </c>
      <c r="K33" s="136">
        <f t="shared" si="11"/>
        <v>0.5430555555555554</v>
      </c>
      <c r="L33" s="136">
        <f t="shared" si="12"/>
        <v>0.6437499999999998</v>
      </c>
      <c r="M33" s="136">
        <f t="shared" si="2"/>
        <v>0.7270833333333332</v>
      </c>
      <c r="N33" s="95">
        <f t="shared" si="3"/>
        <v>0.692361111111111</v>
      </c>
      <c r="O33" s="82">
        <f t="shared" si="13"/>
        <v>23</v>
      </c>
      <c r="P33" s="150" t="s">
        <v>280</v>
      </c>
      <c r="Q33" s="82" t="s">
        <v>81</v>
      </c>
      <c r="R33" s="83">
        <f t="shared" si="1"/>
        <v>46.800000000000004</v>
      </c>
      <c r="S33" s="84">
        <v>3.9</v>
      </c>
      <c r="T33" s="85">
        <f t="shared" si="4"/>
        <v>39.699999999999996</v>
      </c>
      <c r="U33" s="86">
        <v>0.003472222222222222</v>
      </c>
      <c r="V33" s="86">
        <f t="shared" si="5"/>
        <v>0.04027777777777778</v>
      </c>
      <c r="W33" s="86">
        <f t="shared" si="14"/>
        <v>0.2694444444444443</v>
      </c>
      <c r="X33" s="86">
        <f t="shared" si="15"/>
        <v>0.3180555555555554</v>
      </c>
      <c r="Y33" s="86">
        <f t="shared" si="16"/>
        <v>0.38055555555555537</v>
      </c>
      <c r="Z33" s="86">
        <f t="shared" si="17"/>
        <v>0.5263888888888888</v>
      </c>
      <c r="AA33" s="136">
        <f t="shared" si="18"/>
        <v>0.672222222222222</v>
      </c>
      <c r="AB33" s="136">
        <f t="shared" si="19"/>
        <v>0.7277777777777776</v>
      </c>
      <c r="AC33" s="62"/>
      <c r="AD33" s="62"/>
      <c r="AE33" s="62"/>
      <c r="AF33" s="62"/>
      <c r="AG33" s="62"/>
    </row>
    <row r="34" spans="1:33" s="43" customFormat="1" ht="12">
      <c r="A34" s="138">
        <f t="shared" si="6"/>
        <v>24</v>
      </c>
      <c r="B34" s="81" t="s">
        <v>240</v>
      </c>
      <c r="C34" s="82" t="s">
        <v>31</v>
      </c>
      <c r="D34" s="83">
        <f t="shared" si="0"/>
        <v>46</v>
      </c>
      <c r="E34" s="84">
        <v>2.3</v>
      </c>
      <c r="F34" s="85">
        <f t="shared" si="7"/>
        <v>37.99999999999999</v>
      </c>
      <c r="G34" s="86">
        <v>0.0020833333333333333</v>
      </c>
      <c r="H34" s="86">
        <f t="shared" si="8"/>
        <v>0.041666666666666664</v>
      </c>
      <c r="I34" s="86">
        <f t="shared" si="9"/>
        <v>0.2708333333333332</v>
      </c>
      <c r="J34" s="86">
        <f t="shared" si="10"/>
        <v>0.3333333333333332</v>
      </c>
      <c r="K34" s="136">
        <f t="shared" si="11"/>
        <v>0.5451388888888887</v>
      </c>
      <c r="L34" s="136">
        <f t="shared" si="12"/>
        <v>0.6458333333333331</v>
      </c>
      <c r="M34" s="136">
        <f t="shared" si="2"/>
        <v>0.7291666666666665</v>
      </c>
      <c r="N34" s="95">
        <f t="shared" si="3"/>
        <v>0.6944444444444443</v>
      </c>
      <c r="O34" s="82">
        <f t="shared" si="13"/>
        <v>24</v>
      </c>
      <c r="P34" s="150" t="s">
        <v>306</v>
      </c>
      <c r="Q34" s="82" t="s">
        <v>81</v>
      </c>
      <c r="R34" s="83">
        <f t="shared" si="1"/>
        <v>44.400000000000006</v>
      </c>
      <c r="S34" s="84">
        <v>3.7</v>
      </c>
      <c r="T34" s="85">
        <f t="shared" si="4"/>
        <v>43.4</v>
      </c>
      <c r="U34" s="86">
        <v>0.003472222222222222</v>
      </c>
      <c r="V34" s="86">
        <f t="shared" si="5"/>
        <v>0.043750000000000004</v>
      </c>
      <c r="W34" s="86">
        <f t="shared" si="14"/>
        <v>0.27291666666666653</v>
      </c>
      <c r="X34" s="86">
        <f t="shared" si="15"/>
        <v>0.32152777777777763</v>
      </c>
      <c r="Y34" s="86">
        <f t="shared" si="16"/>
        <v>0.3840277777777776</v>
      </c>
      <c r="Z34" s="86">
        <f t="shared" si="17"/>
        <v>0.529861111111111</v>
      </c>
      <c r="AA34" s="136">
        <f t="shared" si="18"/>
        <v>0.6756944444444443</v>
      </c>
      <c r="AB34" s="136">
        <f t="shared" si="19"/>
        <v>0.7312499999999998</v>
      </c>
      <c r="AC34" s="62"/>
      <c r="AD34" s="62"/>
      <c r="AE34" s="62"/>
      <c r="AF34" s="62"/>
      <c r="AG34" s="62"/>
    </row>
    <row r="35" spans="1:33" s="43" customFormat="1" ht="12">
      <c r="A35" s="138">
        <f t="shared" si="6"/>
        <v>25</v>
      </c>
      <c r="B35" s="81" t="s">
        <v>212</v>
      </c>
      <c r="C35" s="82" t="s">
        <v>31</v>
      </c>
      <c r="D35" s="83">
        <f t="shared" si="0"/>
        <v>41.99999999999999</v>
      </c>
      <c r="E35" s="84">
        <v>0.7</v>
      </c>
      <c r="F35" s="85">
        <f t="shared" si="7"/>
        <v>38.699999999999996</v>
      </c>
      <c r="G35" s="86">
        <v>0.0006944444444444445</v>
      </c>
      <c r="H35" s="86">
        <f t="shared" si="8"/>
        <v>0.042361111111111106</v>
      </c>
      <c r="I35" s="86">
        <f t="shared" si="9"/>
        <v>0.27152777777777765</v>
      </c>
      <c r="J35" s="86">
        <f t="shared" si="10"/>
        <v>0.33402777777777765</v>
      </c>
      <c r="K35" s="136">
        <f t="shared" si="11"/>
        <v>0.5458333333333332</v>
      </c>
      <c r="L35" s="136">
        <f t="shared" si="12"/>
        <v>0.6465277777777776</v>
      </c>
      <c r="M35" s="136">
        <f t="shared" si="2"/>
        <v>0.729861111111111</v>
      </c>
      <c r="N35" s="95">
        <f t="shared" si="3"/>
        <v>0.6951388888888888</v>
      </c>
      <c r="O35" s="82">
        <f t="shared" si="13"/>
        <v>25</v>
      </c>
      <c r="P35" s="150" t="s">
        <v>239</v>
      </c>
      <c r="Q35" s="82" t="s">
        <v>31</v>
      </c>
      <c r="R35" s="83">
        <f t="shared" si="1"/>
        <v>52</v>
      </c>
      <c r="S35" s="84">
        <v>2.6</v>
      </c>
      <c r="T35" s="85">
        <f t="shared" si="4"/>
        <v>46</v>
      </c>
      <c r="U35" s="86">
        <v>0.0020833333333333333</v>
      </c>
      <c r="V35" s="86">
        <f t="shared" si="5"/>
        <v>0.04583333333333334</v>
      </c>
      <c r="W35" s="86">
        <f t="shared" si="14"/>
        <v>0.27499999999999986</v>
      </c>
      <c r="X35" s="86">
        <f t="shared" si="15"/>
        <v>0.32361111111111096</v>
      </c>
      <c r="Y35" s="86">
        <f t="shared" si="16"/>
        <v>0.3861111111111109</v>
      </c>
      <c r="Z35" s="86">
        <f t="shared" si="17"/>
        <v>0.5319444444444443</v>
      </c>
      <c r="AA35" s="136">
        <f t="shared" si="18"/>
        <v>0.6777777777777776</v>
      </c>
      <c r="AB35" s="136">
        <f t="shared" si="19"/>
        <v>0.7333333333333332</v>
      </c>
      <c r="AC35" s="62"/>
      <c r="AD35" s="62"/>
      <c r="AE35" s="62"/>
      <c r="AF35" s="62"/>
      <c r="AG35" s="62"/>
    </row>
    <row r="36" spans="1:33" s="43" customFormat="1" ht="12">
      <c r="A36" s="138">
        <f t="shared" si="6"/>
        <v>26</v>
      </c>
      <c r="B36" s="81" t="s">
        <v>213</v>
      </c>
      <c r="C36" s="82" t="s">
        <v>31</v>
      </c>
      <c r="D36" s="83">
        <f t="shared" si="0"/>
        <v>27</v>
      </c>
      <c r="E36" s="84">
        <v>0.9</v>
      </c>
      <c r="F36" s="85">
        <f t="shared" si="7"/>
        <v>39.599999999999994</v>
      </c>
      <c r="G36" s="86">
        <v>0.001388888888888889</v>
      </c>
      <c r="H36" s="86">
        <f t="shared" si="8"/>
        <v>0.04375</v>
      </c>
      <c r="I36" s="86">
        <f t="shared" si="9"/>
        <v>0.27291666666666653</v>
      </c>
      <c r="J36" s="86">
        <f t="shared" si="10"/>
        <v>0.33541666666666653</v>
      </c>
      <c r="K36" s="136">
        <f t="shared" si="11"/>
        <v>0.547222222222222</v>
      </c>
      <c r="L36" s="136">
        <f t="shared" si="12"/>
        <v>0.6479166666666665</v>
      </c>
      <c r="M36" s="136">
        <f t="shared" si="2"/>
        <v>0.7312499999999998</v>
      </c>
      <c r="N36" s="95">
        <f t="shared" si="3"/>
        <v>0.6965277777777776</v>
      </c>
      <c r="O36" s="82">
        <f t="shared" si="13"/>
        <v>26</v>
      </c>
      <c r="P36" s="150" t="s">
        <v>216</v>
      </c>
      <c r="Q36" s="82" t="s">
        <v>31</v>
      </c>
      <c r="R36" s="83">
        <f t="shared" si="1"/>
        <v>35.99999999999999</v>
      </c>
      <c r="S36" s="84">
        <v>0.6</v>
      </c>
      <c r="T36" s="85">
        <f t="shared" si="4"/>
        <v>46.6</v>
      </c>
      <c r="U36" s="86">
        <v>0.0006944444444444445</v>
      </c>
      <c r="V36" s="86">
        <f t="shared" si="5"/>
        <v>0.04652777777777778</v>
      </c>
      <c r="W36" s="86">
        <f t="shared" si="14"/>
        <v>0.2756944444444443</v>
      </c>
      <c r="X36" s="86">
        <f t="shared" si="15"/>
        <v>0.3243055555555554</v>
      </c>
      <c r="Y36" s="86">
        <f t="shared" si="16"/>
        <v>0.38680555555555535</v>
      </c>
      <c r="Z36" s="86">
        <f t="shared" si="17"/>
        <v>0.5326388888888888</v>
      </c>
      <c r="AA36" s="136">
        <f t="shared" si="18"/>
        <v>0.678472222222222</v>
      </c>
      <c r="AB36" s="136">
        <f t="shared" si="19"/>
        <v>0.7340277777777776</v>
      </c>
      <c r="AC36" s="62"/>
      <c r="AD36" s="62"/>
      <c r="AE36" s="62"/>
      <c r="AF36" s="62"/>
      <c r="AG36" s="62"/>
    </row>
    <row r="37" spans="1:33" s="43" customFormat="1" ht="12">
      <c r="A37" s="138">
        <f t="shared" si="6"/>
        <v>27</v>
      </c>
      <c r="B37" s="81" t="s">
        <v>214</v>
      </c>
      <c r="C37" s="82" t="s">
        <v>31</v>
      </c>
      <c r="D37" s="83">
        <f t="shared" si="0"/>
        <v>42</v>
      </c>
      <c r="E37" s="84">
        <v>2.1</v>
      </c>
      <c r="F37" s="85">
        <f t="shared" si="7"/>
        <v>41.699999999999996</v>
      </c>
      <c r="G37" s="86">
        <v>0.0020833333333333333</v>
      </c>
      <c r="H37" s="86">
        <f t="shared" si="8"/>
        <v>0.04583333333333333</v>
      </c>
      <c r="I37" s="86">
        <f t="shared" si="9"/>
        <v>0.27499999999999986</v>
      </c>
      <c r="J37" s="86">
        <f t="shared" si="10"/>
        <v>0.33749999999999986</v>
      </c>
      <c r="K37" s="136">
        <f t="shared" si="11"/>
        <v>0.5493055555555554</v>
      </c>
      <c r="L37" s="136">
        <f t="shared" si="12"/>
        <v>0.6499999999999998</v>
      </c>
      <c r="M37" s="136">
        <f t="shared" si="2"/>
        <v>0.7333333333333332</v>
      </c>
      <c r="N37" s="95">
        <f t="shared" si="3"/>
        <v>0.698611111111111</v>
      </c>
      <c r="O37" s="82">
        <f t="shared" si="13"/>
        <v>27</v>
      </c>
      <c r="P37" s="150" t="s">
        <v>303</v>
      </c>
      <c r="Q37" s="82" t="s">
        <v>31</v>
      </c>
      <c r="R37" s="83">
        <f t="shared" si="1"/>
        <v>33</v>
      </c>
      <c r="S37" s="84">
        <v>1.1</v>
      </c>
      <c r="T37" s="85">
        <f t="shared" si="4"/>
        <v>47.7</v>
      </c>
      <c r="U37" s="86">
        <v>0.001388888888888889</v>
      </c>
      <c r="V37" s="86">
        <f t="shared" si="5"/>
        <v>0.04791666666666667</v>
      </c>
      <c r="W37" s="86">
        <f t="shared" si="14"/>
        <v>0.2770833333333332</v>
      </c>
      <c r="X37" s="86">
        <f t="shared" si="15"/>
        <v>0.3256944444444443</v>
      </c>
      <c r="Y37" s="86">
        <f t="shared" si="16"/>
        <v>0.38819444444444423</v>
      </c>
      <c r="Z37" s="86">
        <f t="shared" si="17"/>
        <v>0.5340277777777777</v>
      </c>
      <c r="AA37" s="136">
        <f t="shared" si="18"/>
        <v>0.6798611111111109</v>
      </c>
      <c r="AB37" s="136">
        <f t="shared" si="19"/>
        <v>0.7354166666666665</v>
      </c>
      <c r="AC37" s="62"/>
      <c r="AD37" s="62"/>
      <c r="AE37" s="62"/>
      <c r="AF37" s="62"/>
      <c r="AG37" s="62"/>
    </row>
    <row r="38" spans="1:33" s="43" customFormat="1" ht="12">
      <c r="A38" s="138">
        <f t="shared" si="6"/>
        <v>28</v>
      </c>
      <c r="B38" s="81" t="s">
        <v>263</v>
      </c>
      <c r="C38" s="82" t="s">
        <v>31</v>
      </c>
      <c r="D38" s="83">
        <f t="shared" si="0"/>
        <v>38</v>
      </c>
      <c r="E38" s="84">
        <v>1.9</v>
      </c>
      <c r="F38" s="85">
        <f t="shared" si="7"/>
        <v>43.599999999999994</v>
      </c>
      <c r="G38" s="86">
        <v>0.0020833333333333333</v>
      </c>
      <c r="H38" s="86">
        <f t="shared" si="8"/>
        <v>0.04791666666666666</v>
      </c>
      <c r="I38" s="86">
        <f t="shared" si="9"/>
        <v>0.2770833333333332</v>
      </c>
      <c r="J38" s="86">
        <f t="shared" si="10"/>
        <v>0.3395833333333332</v>
      </c>
      <c r="K38" s="136">
        <f t="shared" si="11"/>
        <v>0.5513888888888887</v>
      </c>
      <c r="L38" s="136">
        <f t="shared" si="12"/>
        <v>0.6520833333333331</v>
      </c>
      <c r="M38" s="136">
        <f t="shared" si="2"/>
        <v>0.7354166666666665</v>
      </c>
      <c r="N38" s="95">
        <f t="shared" si="3"/>
        <v>0.7006944444444443</v>
      </c>
      <c r="O38" s="82">
        <f t="shared" si="13"/>
        <v>28</v>
      </c>
      <c r="P38" s="150" t="s">
        <v>263</v>
      </c>
      <c r="Q38" s="82" t="s">
        <v>31</v>
      </c>
      <c r="R38" s="83">
        <f t="shared" si="1"/>
        <v>56</v>
      </c>
      <c r="S38" s="84">
        <v>2.8</v>
      </c>
      <c r="T38" s="85">
        <f t="shared" si="4"/>
        <v>50.5</v>
      </c>
      <c r="U38" s="86">
        <v>0.0020833333333333333</v>
      </c>
      <c r="V38" s="86">
        <f t="shared" si="5"/>
        <v>0.05</v>
      </c>
      <c r="W38" s="86">
        <f t="shared" si="14"/>
        <v>0.2791666666666665</v>
      </c>
      <c r="X38" s="86">
        <f t="shared" si="15"/>
        <v>0.3277777777777776</v>
      </c>
      <c r="Y38" s="86">
        <f t="shared" si="16"/>
        <v>0.39027777777777756</v>
      </c>
      <c r="Z38" s="86">
        <f t="shared" si="17"/>
        <v>0.536111111111111</v>
      </c>
      <c r="AA38" s="136">
        <f t="shared" si="18"/>
        <v>0.6819444444444442</v>
      </c>
      <c r="AB38" s="136">
        <f t="shared" si="19"/>
        <v>0.7374999999999998</v>
      </c>
      <c r="AC38" s="62"/>
      <c r="AD38" s="62"/>
      <c r="AE38" s="62"/>
      <c r="AF38" s="62"/>
      <c r="AG38" s="62"/>
    </row>
    <row r="39" spans="1:33" s="43" customFormat="1" ht="12">
      <c r="A39" s="138">
        <f t="shared" si="6"/>
        <v>29</v>
      </c>
      <c r="B39" s="81" t="s">
        <v>265</v>
      </c>
      <c r="C39" s="82" t="s">
        <v>31</v>
      </c>
      <c r="D39" s="83">
        <f t="shared" si="0"/>
        <v>56</v>
      </c>
      <c r="E39" s="84">
        <v>2.8</v>
      </c>
      <c r="F39" s="85">
        <f t="shared" si="7"/>
        <v>46.39999999999999</v>
      </c>
      <c r="G39" s="86">
        <v>0.0020833333333333333</v>
      </c>
      <c r="H39" s="86">
        <f t="shared" si="8"/>
        <v>0.049999999999999996</v>
      </c>
      <c r="I39" s="86">
        <f t="shared" si="9"/>
        <v>0.2791666666666665</v>
      </c>
      <c r="J39" s="86">
        <f t="shared" si="10"/>
        <v>0.3416666666666665</v>
      </c>
      <c r="K39" s="136">
        <f t="shared" si="11"/>
        <v>0.553472222222222</v>
      </c>
      <c r="L39" s="136">
        <f t="shared" si="12"/>
        <v>0.6541666666666665</v>
      </c>
      <c r="M39" s="136">
        <f t="shared" si="2"/>
        <v>0.7374999999999998</v>
      </c>
      <c r="N39" s="95">
        <f t="shared" si="3"/>
        <v>0.7027777777777776</v>
      </c>
      <c r="O39" s="82">
        <f t="shared" si="13"/>
        <v>29</v>
      </c>
      <c r="P39" s="150" t="s">
        <v>214</v>
      </c>
      <c r="Q39" s="82" t="s">
        <v>31</v>
      </c>
      <c r="R39" s="83">
        <f t="shared" si="1"/>
        <v>38</v>
      </c>
      <c r="S39" s="84">
        <v>1.9</v>
      </c>
      <c r="T39" s="85">
        <f t="shared" si="4"/>
        <v>52.4</v>
      </c>
      <c r="U39" s="86">
        <v>0.0020833333333333333</v>
      </c>
      <c r="V39" s="86">
        <f t="shared" si="5"/>
        <v>0.052083333333333336</v>
      </c>
      <c r="W39" s="86">
        <f t="shared" si="14"/>
        <v>0.28124999999999983</v>
      </c>
      <c r="X39" s="86">
        <f t="shared" si="15"/>
        <v>0.32986111111111094</v>
      </c>
      <c r="Y39" s="86">
        <f t="shared" si="16"/>
        <v>0.3923611111111109</v>
      </c>
      <c r="Z39" s="86">
        <f t="shared" si="17"/>
        <v>0.5381944444444443</v>
      </c>
      <c r="AA39" s="136">
        <f t="shared" si="18"/>
        <v>0.6840277777777776</v>
      </c>
      <c r="AB39" s="136">
        <f t="shared" si="19"/>
        <v>0.7395833333333331</v>
      </c>
      <c r="AC39" s="62"/>
      <c r="AD39" s="62"/>
      <c r="AE39" s="62"/>
      <c r="AF39" s="62"/>
      <c r="AG39" s="62"/>
    </row>
    <row r="40" spans="1:33" s="43" customFormat="1" ht="12">
      <c r="A40" s="138">
        <f t="shared" si="6"/>
        <v>30</v>
      </c>
      <c r="B40" s="81" t="s">
        <v>264</v>
      </c>
      <c r="C40" s="82" t="s">
        <v>31</v>
      </c>
      <c r="D40" s="83">
        <f t="shared" si="0"/>
        <v>33</v>
      </c>
      <c r="E40" s="84">
        <v>1.1</v>
      </c>
      <c r="F40" s="85">
        <f t="shared" si="7"/>
        <v>47.49999999999999</v>
      </c>
      <c r="G40" s="86">
        <v>0.001388888888888889</v>
      </c>
      <c r="H40" s="86">
        <f t="shared" si="8"/>
        <v>0.05138888888888889</v>
      </c>
      <c r="I40" s="86">
        <f t="shared" si="9"/>
        <v>0.2805555555555554</v>
      </c>
      <c r="J40" s="86">
        <f t="shared" si="10"/>
        <v>0.3430555555555554</v>
      </c>
      <c r="K40" s="136">
        <f t="shared" si="11"/>
        <v>0.5548611111111109</v>
      </c>
      <c r="L40" s="136">
        <f t="shared" si="12"/>
        <v>0.6555555555555553</v>
      </c>
      <c r="M40" s="136">
        <f t="shared" si="2"/>
        <v>0.7388888888888887</v>
      </c>
      <c r="N40" s="95">
        <f t="shared" si="3"/>
        <v>0.7041666666666665</v>
      </c>
      <c r="O40" s="82">
        <f t="shared" si="13"/>
        <v>30</v>
      </c>
      <c r="P40" s="150" t="s">
        <v>213</v>
      </c>
      <c r="Q40" s="82" t="s">
        <v>31</v>
      </c>
      <c r="R40" s="83">
        <f t="shared" si="1"/>
        <v>42</v>
      </c>
      <c r="S40" s="84">
        <v>2.1</v>
      </c>
      <c r="T40" s="85">
        <f t="shared" si="4"/>
        <v>54.5</v>
      </c>
      <c r="U40" s="86">
        <v>0.0020833333333333333</v>
      </c>
      <c r="V40" s="86">
        <f t="shared" si="5"/>
        <v>0.05416666666666667</v>
      </c>
      <c r="W40" s="86">
        <f t="shared" si="14"/>
        <v>0.28333333333333316</v>
      </c>
      <c r="X40" s="86">
        <f t="shared" si="15"/>
        <v>0.33194444444444426</v>
      </c>
      <c r="Y40" s="86">
        <f t="shared" si="16"/>
        <v>0.3944444444444442</v>
      </c>
      <c r="Z40" s="86">
        <f t="shared" si="17"/>
        <v>0.5402777777777776</v>
      </c>
      <c r="AA40" s="136">
        <f t="shared" si="18"/>
        <v>0.6861111111111109</v>
      </c>
      <c r="AB40" s="136">
        <f t="shared" si="19"/>
        <v>0.7416666666666665</v>
      </c>
      <c r="AC40" s="62"/>
      <c r="AD40" s="62"/>
      <c r="AE40" s="62"/>
      <c r="AF40" s="62"/>
      <c r="AG40" s="62"/>
    </row>
    <row r="41" spans="1:33" s="43" customFormat="1" ht="12">
      <c r="A41" s="138">
        <f t="shared" si="6"/>
        <v>31</v>
      </c>
      <c r="B41" s="81" t="s">
        <v>239</v>
      </c>
      <c r="C41" s="82" t="s">
        <v>31</v>
      </c>
      <c r="D41" s="83">
        <f t="shared" si="0"/>
        <v>35.99999999999999</v>
      </c>
      <c r="E41" s="84">
        <v>0.6</v>
      </c>
      <c r="F41" s="85">
        <f t="shared" si="7"/>
        <v>48.099999999999994</v>
      </c>
      <c r="G41" s="86">
        <v>0.0006944444444444445</v>
      </c>
      <c r="H41" s="86">
        <f t="shared" si="8"/>
        <v>0.05208333333333333</v>
      </c>
      <c r="I41" s="86">
        <f t="shared" si="9"/>
        <v>0.28124999999999983</v>
      </c>
      <c r="J41" s="86">
        <f t="shared" si="10"/>
        <v>0.34374999999999983</v>
      </c>
      <c r="K41" s="136">
        <f t="shared" si="11"/>
        <v>0.5555555555555554</v>
      </c>
      <c r="L41" s="136">
        <f t="shared" si="12"/>
        <v>0.6562499999999998</v>
      </c>
      <c r="M41" s="136">
        <f t="shared" si="2"/>
        <v>0.7395833333333331</v>
      </c>
      <c r="N41" s="95">
        <f t="shared" si="3"/>
        <v>0.7048611111111109</v>
      </c>
      <c r="O41" s="82">
        <f t="shared" si="13"/>
        <v>31</v>
      </c>
      <c r="P41" s="150" t="s">
        <v>212</v>
      </c>
      <c r="Q41" s="82" t="s">
        <v>31</v>
      </c>
      <c r="R41" s="83">
        <f t="shared" si="1"/>
        <v>54</v>
      </c>
      <c r="S41" s="84">
        <v>0.9</v>
      </c>
      <c r="T41" s="85">
        <f t="shared" si="4"/>
        <v>55.4</v>
      </c>
      <c r="U41" s="86">
        <v>0.0006944444444444445</v>
      </c>
      <c r="V41" s="86">
        <f t="shared" si="5"/>
        <v>0.05486111111111111</v>
      </c>
      <c r="W41" s="86">
        <f t="shared" si="14"/>
        <v>0.2840277777777776</v>
      </c>
      <c r="X41" s="86">
        <f t="shared" si="15"/>
        <v>0.3326388888888887</v>
      </c>
      <c r="Y41" s="86">
        <f t="shared" si="16"/>
        <v>0.39513888888888865</v>
      </c>
      <c r="Z41" s="86">
        <f t="shared" si="17"/>
        <v>0.5409722222222221</v>
      </c>
      <c r="AA41" s="136">
        <f t="shared" si="18"/>
        <v>0.6868055555555553</v>
      </c>
      <c r="AB41" s="136">
        <f t="shared" si="19"/>
        <v>0.7423611111111109</v>
      </c>
      <c r="AC41" s="62"/>
      <c r="AD41" s="62"/>
      <c r="AE41" s="62"/>
      <c r="AF41" s="62"/>
      <c r="AG41" s="62"/>
    </row>
    <row r="42" spans="1:33" s="43" customFormat="1" ht="12">
      <c r="A42" s="138">
        <f t="shared" si="6"/>
        <v>32</v>
      </c>
      <c r="B42" s="81" t="s">
        <v>305</v>
      </c>
      <c r="C42" s="82" t="s">
        <v>81</v>
      </c>
      <c r="D42" s="83">
        <f t="shared" si="0"/>
        <v>52</v>
      </c>
      <c r="E42" s="84">
        <v>2.6</v>
      </c>
      <c r="F42" s="85">
        <f t="shared" si="7"/>
        <v>50.699999999999996</v>
      </c>
      <c r="G42" s="86">
        <v>0.0020833333333333333</v>
      </c>
      <c r="H42" s="86">
        <f t="shared" si="8"/>
        <v>0.05416666666666666</v>
      </c>
      <c r="I42" s="86">
        <f t="shared" si="9"/>
        <v>0.28333333333333316</v>
      </c>
      <c r="J42" s="86">
        <f t="shared" si="10"/>
        <v>0.34583333333333316</v>
      </c>
      <c r="K42" s="136">
        <f t="shared" si="11"/>
        <v>0.5576388888888887</v>
      </c>
      <c r="L42" s="136">
        <f t="shared" si="12"/>
        <v>0.6583333333333331</v>
      </c>
      <c r="M42" s="136">
        <f t="shared" si="2"/>
        <v>0.7416666666666665</v>
      </c>
      <c r="N42" s="95">
        <f t="shared" si="3"/>
        <v>0.7069444444444443</v>
      </c>
      <c r="O42" s="82">
        <f t="shared" si="13"/>
        <v>32</v>
      </c>
      <c r="P42" s="150" t="s">
        <v>240</v>
      </c>
      <c r="Q42" s="82" t="s">
        <v>31</v>
      </c>
      <c r="R42" s="83">
        <f t="shared" si="1"/>
        <v>41.99999999999999</v>
      </c>
      <c r="S42" s="84">
        <v>0.7</v>
      </c>
      <c r="T42" s="85">
        <f t="shared" si="4"/>
        <v>56.1</v>
      </c>
      <c r="U42" s="86">
        <v>0.0006944444444444445</v>
      </c>
      <c r="V42" s="86">
        <f t="shared" si="5"/>
        <v>0.05555555555555555</v>
      </c>
      <c r="W42" s="86">
        <f t="shared" si="14"/>
        <v>0.28472222222222204</v>
      </c>
      <c r="X42" s="86">
        <f t="shared" si="15"/>
        <v>0.33333333333333315</v>
      </c>
      <c r="Y42" s="86">
        <f t="shared" si="16"/>
        <v>0.3958333333333331</v>
      </c>
      <c r="Z42" s="86">
        <f t="shared" si="17"/>
        <v>0.5416666666666665</v>
      </c>
      <c r="AA42" s="136">
        <f t="shared" si="18"/>
        <v>0.6874999999999998</v>
      </c>
      <c r="AB42" s="136">
        <f t="shared" si="19"/>
        <v>0.7430555555555554</v>
      </c>
      <c r="AC42" s="62"/>
      <c r="AD42" s="62"/>
      <c r="AE42" s="62"/>
      <c r="AF42" s="62"/>
      <c r="AG42" s="62"/>
    </row>
    <row r="43" spans="1:33" s="43" customFormat="1" ht="12">
      <c r="A43" s="138">
        <f t="shared" si="6"/>
        <v>33</v>
      </c>
      <c r="B43" s="81" t="s">
        <v>267</v>
      </c>
      <c r="C43" s="82" t="s">
        <v>81</v>
      </c>
      <c r="D43" s="83">
        <f t="shared" si="0"/>
        <v>44.400000000000006</v>
      </c>
      <c r="E43" s="84">
        <v>3.7</v>
      </c>
      <c r="F43" s="85">
        <f t="shared" si="7"/>
        <v>54.4</v>
      </c>
      <c r="G43" s="86">
        <v>0.003472222222222222</v>
      </c>
      <c r="H43" s="86">
        <f t="shared" si="8"/>
        <v>0.057638888888888885</v>
      </c>
      <c r="I43" s="86">
        <f t="shared" si="9"/>
        <v>0.28680555555555537</v>
      </c>
      <c r="J43" s="86">
        <f t="shared" si="10"/>
        <v>0.34930555555555537</v>
      </c>
      <c r="K43" s="136">
        <f t="shared" si="11"/>
        <v>0.5611111111111109</v>
      </c>
      <c r="L43" s="136">
        <f t="shared" si="12"/>
        <v>0.6618055555555553</v>
      </c>
      <c r="M43" s="136">
        <f t="shared" si="2"/>
        <v>0.7451388888888887</v>
      </c>
      <c r="N43" s="95">
        <f t="shared" si="3"/>
        <v>0.7104166666666665</v>
      </c>
      <c r="O43" s="82">
        <f t="shared" si="13"/>
        <v>33</v>
      </c>
      <c r="P43" s="150" t="s">
        <v>308</v>
      </c>
      <c r="Q43" s="139" t="s">
        <v>31</v>
      </c>
      <c r="R43" s="83">
        <f t="shared" si="1"/>
        <v>46</v>
      </c>
      <c r="S43" s="139">
        <v>2.3</v>
      </c>
      <c r="T43" s="85">
        <f t="shared" si="4"/>
        <v>58.4</v>
      </c>
      <c r="U43" s="86">
        <v>0.0020833333333333333</v>
      </c>
      <c r="V43" s="86">
        <f t="shared" si="5"/>
        <v>0.057638888888888885</v>
      </c>
      <c r="W43" s="86">
        <f t="shared" si="14"/>
        <v>0.28680555555555537</v>
      </c>
      <c r="X43" s="86">
        <f t="shared" si="15"/>
        <v>0.3354166666666665</v>
      </c>
      <c r="Y43" s="86">
        <f t="shared" si="16"/>
        <v>0.3979166666666664</v>
      </c>
      <c r="Z43" s="86">
        <f t="shared" si="17"/>
        <v>0.5437499999999998</v>
      </c>
      <c r="AA43" s="136">
        <f t="shared" si="18"/>
        <v>0.6895833333333331</v>
      </c>
      <c r="AB43" s="136">
        <f t="shared" si="19"/>
        <v>0.7451388888888887</v>
      </c>
      <c r="AC43" s="62"/>
      <c r="AD43" s="62"/>
      <c r="AE43" s="62"/>
      <c r="AF43" s="62"/>
      <c r="AG43" s="62"/>
    </row>
    <row r="44" spans="1:33" s="43" customFormat="1" ht="12">
      <c r="A44" s="138">
        <f t="shared" si="6"/>
        <v>34</v>
      </c>
      <c r="B44" s="81" t="s">
        <v>266</v>
      </c>
      <c r="C44" s="82" t="s">
        <v>329</v>
      </c>
      <c r="D44" s="83">
        <f t="shared" si="0"/>
        <v>46.800000000000004</v>
      </c>
      <c r="E44" s="84">
        <v>3.9</v>
      </c>
      <c r="F44" s="85">
        <f t="shared" si="7"/>
        <v>58.3</v>
      </c>
      <c r="G44" s="86">
        <v>0.003472222222222222</v>
      </c>
      <c r="H44" s="86">
        <f t="shared" si="8"/>
        <v>0.06111111111111111</v>
      </c>
      <c r="I44" s="86">
        <f t="shared" si="9"/>
        <v>0.2902777777777776</v>
      </c>
      <c r="J44" s="86">
        <f t="shared" si="10"/>
        <v>0.3527777777777776</v>
      </c>
      <c r="K44" s="136">
        <f t="shared" si="11"/>
        <v>0.5645833333333331</v>
      </c>
      <c r="L44" s="136">
        <f t="shared" si="12"/>
        <v>0.6652777777777775</v>
      </c>
      <c r="M44" s="136">
        <f t="shared" si="2"/>
        <v>0.7486111111111109</v>
      </c>
      <c r="N44" s="95">
        <f t="shared" si="3"/>
        <v>0.7138888888888887</v>
      </c>
      <c r="O44" s="82">
        <f t="shared" si="13"/>
        <v>34</v>
      </c>
      <c r="P44" s="150" t="s">
        <v>307</v>
      </c>
      <c r="Q44" s="139" t="s">
        <v>31</v>
      </c>
      <c r="R44" s="83">
        <f t="shared" si="1"/>
        <v>30</v>
      </c>
      <c r="S44" s="139">
        <v>1</v>
      </c>
      <c r="T44" s="85">
        <f t="shared" si="4"/>
        <v>59.4</v>
      </c>
      <c r="U44" s="86">
        <v>0.001388888888888889</v>
      </c>
      <c r="V44" s="86">
        <f t="shared" si="5"/>
        <v>0.059027777777777776</v>
      </c>
      <c r="W44" s="86">
        <f t="shared" si="14"/>
        <v>0.28819444444444425</v>
      </c>
      <c r="X44" s="86">
        <f t="shared" si="15"/>
        <v>0.33680555555555536</v>
      </c>
      <c r="Y44" s="86">
        <f t="shared" si="16"/>
        <v>0.3993055555555553</v>
      </c>
      <c r="Z44" s="86">
        <f t="shared" si="17"/>
        <v>0.5451388888888887</v>
      </c>
      <c r="AA44" s="136">
        <f t="shared" si="18"/>
        <v>0.690972222222222</v>
      </c>
      <c r="AB44" s="136">
        <f t="shared" si="19"/>
        <v>0.7465277777777776</v>
      </c>
      <c r="AC44" s="62"/>
      <c r="AD44" s="62"/>
      <c r="AE44" s="62"/>
      <c r="AF44" s="62"/>
      <c r="AG44" s="62"/>
    </row>
    <row r="45" spans="1:33" s="43" customFormat="1" ht="12">
      <c r="A45" s="138">
        <f t="shared" si="6"/>
        <v>35</v>
      </c>
      <c r="B45" s="81" t="s">
        <v>223</v>
      </c>
      <c r="C45" s="82" t="s">
        <v>31</v>
      </c>
      <c r="D45" s="83">
        <f t="shared" si="0"/>
        <v>33</v>
      </c>
      <c r="E45" s="84">
        <v>1.1</v>
      </c>
      <c r="F45" s="85">
        <f t="shared" si="7"/>
        <v>59.4</v>
      </c>
      <c r="G45" s="86">
        <v>0.001388888888888889</v>
      </c>
      <c r="H45" s="86">
        <f t="shared" si="8"/>
        <v>0.0625</v>
      </c>
      <c r="I45" s="86">
        <f t="shared" si="9"/>
        <v>0.29166666666666646</v>
      </c>
      <c r="J45" s="86">
        <f t="shared" si="10"/>
        <v>0.35416666666666646</v>
      </c>
      <c r="K45" s="136">
        <f t="shared" si="11"/>
        <v>0.565972222222222</v>
      </c>
      <c r="L45" s="136">
        <f t="shared" si="12"/>
        <v>0.6666666666666664</v>
      </c>
      <c r="M45" s="136">
        <f t="shared" si="2"/>
        <v>0.7499999999999998</v>
      </c>
      <c r="N45" s="95">
        <f t="shared" si="3"/>
        <v>0.7152777777777776</v>
      </c>
      <c r="O45" s="82">
        <f t="shared" si="13"/>
        <v>35</v>
      </c>
      <c r="P45" s="150" t="s">
        <v>308</v>
      </c>
      <c r="Q45" s="82" t="s">
        <v>31</v>
      </c>
      <c r="R45" s="83">
        <f t="shared" si="1"/>
        <v>27</v>
      </c>
      <c r="S45" s="84">
        <v>0.9</v>
      </c>
      <c r="T45" s="85">
        <f t="shared" si="4"/>
        <v>60.3</v>
      </c>
      <c r="U45" s="86">
        <v>0.001388888888888889</v>
      </c>
      <c r="V45" s="86">
        <f t="shared" si="5"/>
        <v>0.06041666666666667</v>
      </c>
      <c r="W45" s="86">
        <f t="shared" si="14"/>
        <v>0.28958333333333314</v>
      </c>
      <c r="X45" s="86">
        <f t="shared" si="15"/>
        <v>0.33819444444444424</v>
      </c>
      <c r="Y45" s="86">
        <f t="shared" si="16"/>
        <v>0.4006944444444442</v>
      </c>
      <c r="Z45" s="86">
        <f t="shared" si="17"/>
        <v>0.5465277777777776</v>
      </c>
      <c r="AA45" s="136">
        <f t="shared" si="18"/>
        <v>0.6923611111111109</v>
      </c>
      <c r="AB45" s="136">
        <f t="shared" si="19"/>
        <v>0.7479166666666665</v>
      </c>
      <c r="AC45" s="62"/>
      <c r="AD45" s="62"/>
      <c r="AE45" s="62"/>
      <c r="AF45" s="62"/>
      <c r="AG45" s="62"/>
    </row>
    <row r="46" spans="1:33" s="43" customFormat="1" ht="12">
      <c r="A46" s="138">
        <f t="shared" si="6"/>
        <v>36</v>
      </c>
      <c r="B46" s="81" t="s">
        <v>224</v>
      </c>
      <c r="C46" s="82" t="s">
        <v>31</v>
      </c>
      <c r="D46" s="83">
        <f t="shared" si="0"/>
        <v>30</v>
      </c>
      <c r="E46" s="84">
        <v>1</v>
      </c>
      <c r="F46" s="85">
        <f t="shared" si="7"/>
        <v>60.4</v>
      </c>
      <c r="G46" s="86">
        <v>0.001388888888888889</v>
      </c>
      <c r="H46" s="86">
        <f t="shared" si="8"/>
        <v>0.06388888888888888</v>
      </c>
      <c r="I46" s="86">
        <f t="shared" si="9"/>
        <v>0.29305555555555535</v>
      </c>
      <c r="J46" s="86">
        <f t="shared" si="10"/>
        <v>0.35555555555555535</v>
      </c>
      <c r="K46" s="136">
        <f t="shared" si="11"/>
        <v>0.5673611111111109</v>
      </c>
      <c r="L46" s="136">
        <f t="shared" si="12"/>
        <v>0.6680555555555553</v>
      </c>
      <c r="M46" s="136">
        <f t="shared" si="2"/>
        <v>0.7513888888888887</v>
      </c>
      <c r="N46" s="95">
        <f t="shared" si="3"/>
        <v>0.7166666666666665</v>
      </c>
      <c r="O46" s="82">
        <f t="shared" si="13"/>
        <v>36</v>
      </c>
      <c r="P46" s="150" t="s">
        <v>304</v>
      </c>
      <c r="Q46" s="82" t="s">
        <v>31</v>
      </c>
      <c r="R46" s="83">
        <f t="shared" si="1"/>
        <v>51.6</v>
      </c>
      <c r="S46" s="84">
        <v>4.3</v>
      </c>
      <c r="T46" s="85">
        <f t="shared" si="4"/>
        <v>64.6</v>
      </c>
      <c r="U46" s="86">
        <v>0.003472222222222222</v>
      </c>
      <c r="V46" s="86">
        <f t="shared" si="5"/>
        <v>0.06388888888888888</v>
      </c>
      <c r="W46" s="86">
        <f t="shared" si="14"/>
        <v>0.29305555555555535</v>
      </c>
      <c r="X46" s="86">
        <f t="shared" si="15"/>
        <v>0.34166666666666645</v>
      </c>
      <c r="Y46" s="86">
        <f t="shared" si="16"/>
        <v>0.4041666666666664</v>
      </c>
      <c r="Z46" s="86">
        <f t="shared" si="17"/>
        <v>0.5499999999999998</v>
      </c>
      <c r="AA46" s="136">
        <f t="shared" si="18"/>
        <v>0.6958333333333331</v>
      </c>
      <c r="AB46" s="136">
        <f t="shared" si="19"/>
        <v>0.7513888888888887</v>
      </c>
      <c r="AC46" s="62"/>
      <c r="AD46" s="62"/>
      <c r="AE46" s="62"/>
      <c r="AF46" s="62"/>
      <c r="AG46" s="62"/>
    </row>
    <row r="47" spans="1:33" s="43" customFormat="1" ht="12">
      <c r="A47" s="138">
        <f t="shared" si="6"/>
        <v>37</v>
      </c>
      <c r="B47" s="81" t="s">
        <v>225</v>
      </c>
      <c r="C47" s="82" t="s">
        <v>31</v>
      </c>
      <c r="D47" s="83">
        <f t="shared" si="0"/>
        <v>39</v>
      </c>
      <c r="E47" s="84">
        <v>1.3</v>
      </c>
      <c r="F47" s="85">
        <f t="shared" si="7"/>
        <v>61.699999999999996</v>
      </c>
      <c r="G47" s="86">
        <v>0.001388888888888889</v>
      </c>
      <c r="H47" s="86">
        <f t="shared" si="8"/>
        <v>0.06527777777777777</v>
      </c>
      <c r="I47" s="86">
        <f t="shared" si="9"/>
        <v>0.29444444444444423</v>
      </c>
      <c r="J47" s="86">
        <f t="shared" si="10"/>
        <v>0.35694444444444423</v>
      </c>
      <c r="K47" s="136">
        <f t="shared" si="11"/>
        <v>0.5687499999999998</v>
      </c>
      <c r="L47" s="136">
        <f t="shared" si="12"/>
        <v>0.6694444444444442</v>
      </c>
      <c r="M47" s="136">
        <f t="shared" si="2"/>
        <v>0.7527777777777775</v>
      </c>
      <c r="N47" s="95">
        <f t="shared" si="3"/>
        <v>0.7180555555555553</v>
      </c>
      <c r="O47" s="82">
        <f t="shared" si="13"/>
        <v>37</v>
      </c>
      <c r="P47" s="150" t="s">
        <v>261</v>
      </c>
      <c r="Q47" s="67" t="s">
        <v>31</v>
      </c>
      <c r="R47" s="83">
        <f t="shared" si="1"/>
        <v>54</v>
      </c>
      <c r="S47" s="140">
        <v>3.6</v>
      </c>
      <c r="T47" s="85">
        <f t="shared" si="4"/>
        <v>68.19999999999999</v>
      </c>
      <c r="U47" s="86">
        <v>0.002777777777777778</v>
      </c>
      <c r="V47" s="86">
        <f t="shared" si="5"/>
        <v>0.06666666666666667</v>
      </c>
      <c r="W47" s="86">
        <f t="shared" si="14"/>
        <v>0.2958333333333331</v>
      </c>
      <c r="X47" s="86">
        <f t="shared" si="15"/>
        <v>0.3444444444444442</v>
      </c>
      <c r="Y47" s="86">
        <f t="shared" si="16"/>
        <v>0.40694444444444416</v>
      </c>
      <c r="Z47" s="86">
        <f t="shared" si="17"/>
        <v>0.5527777777777776</v>
      </c>
      <c r="AA47" s="136">
        <f t="shared" si="18"/>
        <v>0.6986111111111108</v>
      </c>
      <c r="AB47" s="136">
        <f t="shared" si="19"/>
        <v>0.7541666666666664</v>
      </c>
      <c r="AC47" s="62"/>
      <c r="AD47" s="62"/>
      <c r="AE47" s="62"/>
      <c r="AF47" s="62"/>
      <c r="AG47" s="62"/>
    </row>
    <row r="48" spans="1:33" s="43" customFormat="1" ht="12">
      <c r="A48" s="138">
        <f t="shared" si="6"/>
        <v>38</v>
      </c>
      <c r="B48" s="81" t="s">
        <v>248</v>
      </c>
      <c r="C48" s="82" t="s">
        <v>31</v>
      </c>
      <c r="D48" s="83">
        <f t="shared" si="0"/>
        <v>48</v>
      </c>
      <c r="E48" s="84">
        <v>1.6</v>
      </c>
      <c r="F48" s="85">
        <f t="shared" si="7"/>
        <v>63.3</v>
      </c>
      <c r="G48" s="86">
        <v>0.001388888888888889</v>
      </c>
      <c r="H48" s="86">
        <f t="shared" si="8"/>
        <v>0.06666666666666665</v>
      </c>
      <c r="I48" s="86">
        <f t="shared" si="9"/>
        <v>0.2958333333333331</v>
      </c>
      <c r="J48" s="86">
        <f t="shared" si="10"/>
        <v>0.3583333333333331</v>
      </c>
      <c r="K48" s="136">
        <f t="shared" si="11"/>
        <v>0.5701388888888886</v>
      </c>
      <c r="L48" s="136">
        <f t="shared" si="12"/>
        <v>0.6708333333333331</v>
      </c>
      <c r="M48" s="136">
        <f t="shared" si="2"/>
        <v>0.7541666666666664</v>
      </c>
      <c r="N48" s="95">
        <f t="shared" si="3"/>
        <v>0.7194444444444442</v>
      </c>
      <c r="O48" s="82">
        <f t="shared" si="13"/>
        <v>38</v>
      </c>
      <c r="P48" s="150" t="s">
        <v>281</v>
      </c>
      <c r="Q48" s="82" t="s">
        <v>329</v>
      </c>
      <c r="R48" s="83">
        <f t="shared" si="1"/>
        <v>33</v>
      </c>
      <c r="S48" s="84">
        <v>1.1</v>
      </c>
      <c r="T48" s="85">
        <f t="shared" si="4"/>
        <v>69.29999999999998</v>
      </c>
      <c r="U48" s="86">
        <v>0.001388888888888889</v>
      </c>
      <c r="V48" s="86">
        <f t="shared" si="5"/>
        <v>0.06805555555555555</v>
      </c>
      <c r="W48" s="86">
        <f t="shared" si="14"/>
        <v>0.297222222222222</v>
      </c>
      <c r="X48" s="86">
        <f t="shared" si="15"/>
        <v>0.3458333333333331</v>
      </c>
      <c r="Y48" s="86">
        <f t="shared" si="16"/>
        <v>0.40833333333333305</v>
      </c>
      <c r="Z48" s="86">
        <f t="shared" si="17"/>
        <v>0.5541666666666665</v>
      </c>
      <c r="AA48" s="136">
        <f t="shared" si="18"/>
        <v>0.6999999999999997</v>
      </c>
      <c r="AB48" s="136">
        <f t="shared" si="19"/>
        <v>0.7555555555555553</v>
      </c>
      <c r="AC48" s="62"/>
      <c r="AD48" s="62"/>
      <c r="AE48" s="62"/>
      <c r="AF48" s="62"/>
      <c r="AG48" s="62"/>
    </row>
    <row r="49" spans="1:33" s="43" customFormat="1" ht="12">
      <c r="A49" s="138">
        <f t="shared" si="6"/>
        <v>39</v>
      </c>
      <c r="B49" s="81" t="s">
        <v>268</v>
      </c>
      <c r="C49" s="82" t="s">
        <v>31</v>
      </c>
      <c r="D49" s="83">
        <f t="shared" si="0"/>
        <v>44</v>
      </c>
      <c r="E49" s="84">
        <v>2.2</v>
      </c>
      <c r="F49" s="85">
        <f t="shared" si="7"/>
        <v>65.5</v>
      </c>
      <c r="G49" s="86">
        <v>0.0020833333333333333</v>
      </c>
      <c r="H49" s="86">
        <f t="shared" si="8"/>
        <v>0.06874999999999999</v>
      </c>
      <c r="I49" s="86">
        <f t="shared" si="9"/>
        <v>0.29791666666666644</v>
      </c>
      <c r="J49" s="86">
        <f t="shared" si="10"/>
        <v>0.36041666666666644</v>
      </c>
      <c r="K49" s="136">
        <f t="shared" si="11"/>
        <v>0.572222222222222</v>
      </c>
      <c r="L49" s="136">
        <f t="shared" si="12"/>
        <v>0.6729166666666664</v>
      </c>
      <c r="M49" s="136">
        <f t="shared" si="2"/>
        <v>0.7562499999999998</v>
      </c>
      <c r="N49" s="95">
        <f t="shared" si="3"/>
        <v>0.7215277777777775</v>
      </c>
      <c r="O49" s="82">
        <f t="shared" si="13"/>
        <v>39</v>
      </c>
      <c r="P49" s="150" t="s">
        <v>282</v>
      </c>
      <c r="Q49" s="82" t="s">
        <v>329</v>
      </c>
      <c r="R49" s="83">
        <f t="shared" si="1"/>
        <v>33</v>
      </c>
      <c r="S49" s="84">
        <v>1.1</v>
      </c>
      <c r="T49" s="85">
        <f t="shared" si="4"/>
        <v>70.39999999999998</v>
      </c>
      <c r="U49" s="86">
        <v>0.001388888888888889</v>
      </c>
      <c r="V49" s="86">
        <f t="shared" si="5"/>
        <v>0.06944444444444443</v>
      </c>
      <c r="W49" s="86">
        <f t="shared" si="14"/>
        <v>0.2986111111111109</v>
      </c>
      <c r="X49" s="86">
        <f t="shared" si="15"/>
        <v>0.347222222222222</v>
      </c>
      <c r="Y49" s="86">
        <f t="shared" si="16"/>
        <v>0.40972222222222193</v>
      </c>
      <c r="Z49" s="86">
        <f t="shared" si="17"/>
        <v>0.5555555555555554</v>
      </c>
      <c r="AA49" s="136">
        <f t="shared" si="18"/>
        <v>0.7013888888888886</v>
      </c>
      <c r="AB49" s="136">
        <f t="shared" si="19"/>
        <v>0.7569444444444442</v>
      </c>
      <c r="AC49" s="62"/>
      <c r="AD49" s="62"/>
      <c r="AE49" s="62"/>
      <c r="AF49" s="62"/>
      <c r="AG49" s="62"/>
    </row>
    <row r="50" spans="1:33" s="43" customFormat="1" ht="12">
      <c r="A50" s="138">
        <f t="shared" si="6"/>
        <v>40</v>
      </c>
      <c r="B50" s="81" t="s">
        <v>227</v>
      </c>
      <c r="C50" s="82" t="s">
        <v>31</v>
      </c>
      <c r="D50" s="83">
        <f t="shared" si="0"/>
        <v>44</v>
      </c>
      <c r="E50" s="84">
        <v>2.2</v>
      </c>
      <c r="F50" s="85">
        <f t="shared" si="7"/>
        <v>67.7</v>
      </c>
      <c r="G50" s="86">
        <v>0.0020833333333333333</v>
      </c>
      <c r="H50" s="86">
        <f t="shared" si="8"/>
        <v>0.07083333333333333</v>
      </c>
      <c r="I50" s="86">
        <f t="shared" si="9"/>
        <v>0.29999999999999977</v>
      </c>
      <c r="J50" s="86">
        <f t="shared" si="10"/>
        <v>0.36249999999999977</v>
      </c>
      <c r="K50" s="136">
        <f t="shared" si="11"/>
        <v>0.5743055555555553</v>
      </c>
      <c r="L50" s="136">
        <f t="shared" si="12"/>
        <v>0.6749999999999997</v>
      </c>
      <c r="M50" s="136">
        <f t="shared" si="2"/>
        <v>0.7583333333333331</v>
      </c>
      <c r="N50" s="95">
        <f t="shared" si="3"/>
        <v>0.7236111111111109</v>
      </c>
      <c r="O50" s="82">
        <f t="shared" si="13"/>
        <v>40</v>
      </c>
      <c r="P50" s="150" t="s">
        <v>283</v>
      </c>
      <c r="Q50" s="82" t="s">
        <v>329</v>
      </c>
      <c r="R50" s="83">
        <f t="shared" si="1"/>
        <v>35.99999999999999</v>
      </c>
      <c r="S50" s="84">
        <v>1.2</v>
      </c>
      <c r="T50" s="85">
        <f t="shared" si="4"/>
        <v>71.59999999999998</v>
      </c>
      <c r="U50" s="86">
        <v>0.001388888888888889</v>
      </c>
      <c r="V50" s="86">
        <f t="shared" si="5"/>
        <v>0.07083333333333332</v>
      </c>
      <c r="W50" s="86">
        <f t="shared" si="14"/>
        <v>0.29999999999999977</v>
      </c>
      <c r="X50" s="86">
        <f t="shared" si="15"/>
        <v>0.34861111111111087</v>
      </c>
      <c r="Y50" s="86">
        <f t="shared" si="16"/>
        <v>0.4111111111111108</v>
      </c>
      <c r="Z50" s="86">
        <f t="shared" si="17"/>
        <v>0.5569444444444442</v>
      </c>
      <c r="AA50" s="136">
        <f t="shared" si="18"/>
        <v>0.7027777777777775</v>
      </c>
      <c r="AB50" s="136">
        <f t="shared" si="19"/>
        <v>0.7583333333333331</v>
      </c>
      <c r="AC50" s="62"/>
      <c r="AD50" s="62"/>
      <c r="AE50" s="62"/>
      <c r="AF50" s="62"/>
      <c r="AG50" s="62"/>
    </row>
    <row r="51" spans="1:33" s="43" customFormat="1" ht="12">
      <c r="A51" s="138">
        <f t="shared" si="6"/>
        <v>41</v>
      </c>
      <c r="B51" s="81" t="s">
        <v>269</v>
      </c>
      <c r="C51" s="82" t="s">
        <v>31</v>
      </c>
      <c r="D51" s="83">
        <f t="shared" si="0"/>
        <v>46.5</v>
      </c>
      <c r="E51" s="84">
        <v>3.1</v>
      </c>
      <c r="F51" s="85">
        <f t="shared" si="7"/>
        <v>70.8</v>
      </c>
      <c r="G51" s="86">
        <v>0.002777777777777778</v>
      </c>
      <c r="H51" s="86">
        <f t="shared" si="8"/>
        <v>0.07361111111111111</v>
      </c>
      <c r="I51" s="86">
        <f t="shared" si="9"/>
        <v>0.30277777777777753</v>
      </c>
      <c r="J51" s="86">
        <f t="shared" si="10"/>
        <v>0.36527777777777753</v>
      </c>
      <c r="K51" s="136">
        <f t="shared" si="11"/>
        <v>0.5770833333333331</v>
      </c>
      <c r="L51" s="136">
        <f t="shared" si="12"/>
        <v>0.6777777777777775</v>
      </c>
      <c r="M51" s="136">
        <f t="shared" si="2"/>
        <v>0.7611111111111108</v>
      </c>
      <c r="N51" s="95">
        <f t="shared" si="3"/>
        <v>0.7263888888888886</v>
      </c>
      <c r="O51" s="82">
        <f t="shared" si="13"/>
        <v>41</v>
      </c>
      <c r="P51" s="150" t="s">
        <v>301</v>
      </c>
      <c r="Q51" s="82" t="s">
        <v>329</v>
      </c>
      <c r="R51" s="83">
        <f t="shared" si="1"/>
        <v>45</v>
      </c>
      <c r="S51" s="84">
        <v>3</v>
      </c>
      <c r="T51" s="85">
        <f t="shared" si="4"/>
        <v>74.59999999999998</v>
      </c>
      <c r="U51" s="86">
        <v>0.002777777777777778</v>
      </c>
      <c r="V51" s="86">
        <f t="shared" si="5"/>
        <v>0.0736111111111111</v>
      </c>
      <c r="W51" s="86">
        <f t="shared" si="14"/>
        <v>0.30277777777777753</v>
      </c>
      <c r="X51" s="86">
        <f t="shared" si="15"/>
        <v>0.35138888888888864</v>
      </c>
      <c r="Y51" s="86">
        <f t="shared" si="16"/>
        <v>0.4138888888888886</v>
      </c>
      <c r="Z51" s="86">
        <f t="shared" si="17"/>
        <v>0.559722222222222</v>
      </c>
      <c r="AA51" s="136">
        <f t="shared" si="18"/>
        <v>0.7055555555555553</v>
      </c>
      <c r="AB51" s="136">
        <f t="shared" si="19"/>
        <v>0.7611111111111108</v>
      </c>
      <c r="AC51" s="62"/>
      <c r="AD51" s="62"/>
      <c r="AE51" s="62"/>
      <c r="AF51" s="62"/>
      <c r="AG51" s="62"/>
    </row>
    <row r="52" spans="1:33" s="43" customFormat="1" ht="12">
      <c r="A52" s="138">
        <f t="shared" si="6"/>
        <v>42</v>
      </c>
      <c r="B52" s="81" t="s">
        <v>270</v>
      </c>
      <c r="C52" s="82" t="s">
        <v>31</v>
      </c>
      <c r="D52" s="83">
        <f t="shared" si="0"/>
        <v>41.99999999999999</v>
      </c>
      <c r="E52" s="84">
        <v>1.4</v>
      </c>
      <c r="F52" s="85">
        <f t="shared" si="7"/>
        <v>72.2</v>
      </c>
      <c r="G52" s="86">
        <v>0.001388888888888889</v>
      </c>
      <c r="H52" s="86">
        <f t="shared" si="8"/>
        <v>0.075</v>
      </c>
      <c r="I52" s="86">
        <f t="shared" si="9"/>
        <v>0.3041666666666664</v>
      </c>
      <c r="J52" s="86">
        <f t="shared" si="10"/>
        <v>0.3666666666666664</v>
      </c>
      <c r="K52" s="136">
        <f t="shared" si="11"/>
        <v>0.5784722222222219</v>
      </c>
      <c r="L52" s="136">
        <f t="shared" si="12"/>
        <v>0.6791666666666664</v>
      </c>
      <c r="M52" s="136">
        <f t="shared" si="2"/>
        <v>0.7624999999999997</v>
      </c>
      <c r="N52" s="95">
        <f t="shared" si="3"/>
        <v>0.7277777777777775</v>
      </c>
      <c r="O52" s="82">
        <f t="shared" si="13"/>
        <v>42</v>
      </c>
      <c r="P52" s="150" t="s">
        <v>302</v>
      </c>
      <c r="Q52" s="82" t="s">
        <v>329</v>
      </c>
      <c r="R52" s="83">
        <f t="shared" si="1"/>
        <v>35.99999999999999</v>
      </c>
      <c r="S52" s="84">
        <v>0.6</v>
      </c>
      <c r="T52" s="85">
        <f t="shared" si="4"/>
        <v>75.19999999999997</v>
      </c>
      <c r="U52" s="86">
        <v>0.0006944444444444445</v>
      </c>
      <c r="V52" s="86">
        <f t="shared" si="5"/>
        <v>0.07430555555555554</v>
      </c>
      <c r="W52" s="86">
        <f t="shared" si="14"/>
        <v>0.303472222222222</v>
      </c>
      <c r="X52" s="86">
        <f t="shared" si="15"/>
        <v>0.3520833333333331</v>
      </c>
      <c r="Y52" s="86">
        <f t="shared" si="16"/>
        <v>0.414583333333333</v>
      </c>
      <c r="Z52" s="86">
        <f t="shared" si="17"/>
        <v>0.5604166666666665</v>
      </c>
      <c r="AA52" s="136">
        <f t="shared" si="18"/>
        <v>0.7062499999999997</v>
      </c>
      <c r="AB52" s="136">
        <f t="shared" si="19"/>
        <v>0.7618055555555553</v>
      </c>
      <c r="AC52" s="62"/>
      <c r="AD52" s="62"/>
      <c r="AE52" s="62"/>
      <c r="AF52" s="62"/>
      <c r="AG52" s="62"/>
    </row>
    <row r="53" spans="1:33" s="43" customFormat="1" ht="12">
      <c r="A53" s="138">
        <f t="shared" si="6"/>
        <v>43</v>
      </c>
      <c r="B53" s="81" t="s">
        <v>249</v>
      </c>
      <c r="C53" s="82" t="s">
        <v>31</v>
      </c>
      <c r="D53" s="83">
        <f t="shared" si="0"/>
        <v>27</v>
      </c>
      <c r="E53" s="84">
        <v>0.9</v>
      </c>
      <c r="F53" s="85">
        <f t="shared" si="7"/>
        <v>73.10000000000001</v>
      </c>
      <c r="G53" s="86">
        <v>0.001388888888888889</v>
      </c>
      <c r="H53" s="86">
        <f t="shared" si="8"/>
        <v>0.07638888888888888</v>
      </c>
      <c r="I53" s="86">
        <f t="shared" si="9"/>
        <v>0.3055555555555553</v>
      </c>
      <c r="J53" s="86">
        <f t="shared" si="10"/>
        <v>0.3680555555555553</v>
      </c>
      <c r="K53" s="136">
        <f t="shared" si="11"/>
        <v>0.5798611111111108</v>
      </c>
      <c r="L53" s="136">
        <f t="shared" si="12"/>
        <v>0.6805555555555552</v>
      </c>
      <c r="M53" s="136">
        <f t="shared" si="2"/>
        <v>0.7638888888888886</v>
      </c>
      <c r="N53" s="95">
        <f t="shared" si="3"/>
        <v>0.7291666666666664</v>
      </c>
      <c r="O53" s="82">
        <f t="shared" si="13"/>
        <v>43</v>
      </c>
      <c r="P53" s="150" t="s">
        <v>284</v>
      </c>
      <c r="Q53" s="82" t="s">
        <v>329</v>
      </c>
      <c r="R53" s="83">
        <f t="shared" si="1"/>
        <v>44</v>
      </c>
      <c r="S53" s="84">
        <v>2.2</v>
      </c>
      <c r="T53" s="85">
        <f t="shared" si="4"/>
        <v>77.39999999999998</v>
      </c>
      <c r="U53" s="86">
        <v>0.0020833333333333333</v>
      </c>
      <c r="V53" s="86">
        <f t="shared" si="5"/>
        <v>0.07638888888888888</v>
      </c>
      <c r="W53" s="86">
        <f t="shared" si="14"/>
        <v>0.3055555555555553</v>
      </c>
      <c r="X53" s="86">
        <f t="shared" si="15"/>
        <v>0.3541666666666664</v>
      </c>
      <c r="Y53" s="86">
        <f t="shared" si="16"/>
        <v>0.41666666666666635</v>
      </c>
      <c r="Z53" s="86">
        <f t="shared" si="17"/>
        <v>0.5624999999999998</v>
      </c>
      <c r="AA53" s="136">
        <f t="shared" si="18"/>
        <v>0.708333333333333</v>
      </c>
      <c r="AB53" s="136">
        <f t="shared" si="19"/>
        <v>0.7638888888888886</v>
      </c>
      <c r="AC53" s="62"/>
      <c r="AD53" s="62"/>
      <c r="AE53" s="62"/>
      <c r="AF53" s="62"/>
      <c r="AG53" s="62"/>
    </row>
    <row r="54" spans="1:33" s="43" customFormat="1" ht="12">
      <c r="A54" s="138">
        <f t="shared" si="6"/>
        <v>44</v>
      </c>
      <c r="B54" s="81" t="s">
        <v>271</v>
      </c>
      <c r="C54" s="82" t="s">
        <v>31</v>
      </c>
      <c r="D54" s="83">
        <f t="shared" si="0"/>
        <v>32</v>
      </c>
      <c r="E54" s="84">
        <v>1.6</v>
      </c>
      <c r="F54" s="85">
        <f t="shared" si="7"/>
        <v>74.7</v>
      </c>
      <c r="G54" s="86">
        <v>0.0020833333333333333</v>
      </c>
      <c r="H54" s="86">
        <f t="shared" si="8"/>
        <v>0.07847222222222222</v>
      </c>
      <c r="I54" s="86">
        <f t="shared" si="9"/>
        <v>0.30763888888888863</v>
      </c>
      <c r="J54" s="86">
        <f t="shared" si="10"/>
        <v>0.37013888888888863</v>
      </c>
      <c r="K54" s="136">
        <f t="shared" si="11"/>
        <v>0.5819444444444442</v>
      </c>
      <c r="L54" s="136">
        <f t="shared" si="12"/>
        <v>0.6826388888888886</v>
      </c>
      <c r="M54" s="136">
        <f t="shared" si="2"/>
        <v>0.7659722222222219</v>
      </c>
      <c r="N54" s="95">
        <f t="shared" si="3"/>
        <v>0.7312499999999997</v>
      </c>
      <c r="O54" s="82">
        <f t="shared" si="13"/>
        <v>44</v>
      </c>
      <c r="P54" s="150" t="s">
        <v>285</v>
      </c>
      <c r="Q54" s="82" t="s">
        <v>329</v>
      </c>
      <c r="R54" s="83">
        <f t="shared" si="1"/>
        <v>35.99999999999999</v>
      </c>
      <c r="S54" s="84">
        <v>1.2</v>
      </c>
      <c r="T54" s="85">
        <f t="shared" si="4"/>
        <v>78.59999999999998</v>
      </c>
      <c r="U54" s="86">
        <v>0.001388888888888889</v>
      </c>
      <c r="V54" s="86">
        <f t="shared" si="5"/>
        <v>0.07777777777777777</v>
      </c>
      <c r="W54" s="86">
        <f t="shared" si="14"/>
        <v>0.3069444444444442</v>
      </c>
      <c r="X54" s="86">
        <f t="shared" si="15"/>
        <v>0.3555555555555553</v>
      </c>
      <c r="Y54" s="86">
        <f t="shared" si="16"/>
        <v>0.41805555555555524</v>
      </c>
      <c r="Z54" s="86">
        <f t="shared" si="17"/>
        <v>0.5638888888888887</v>
      </c>
      <c r="AA54" s="136">
        <f t="shared" si="18"/>
        <v>0.7097222222222219</v>
      </c>
      <c r="AB54" s="136">
        <f t="shared" si="19"/>
        <v>0.7652777777777775</v>
      </c>
      <c r="AC54" s="62"/>
      <c r="AD54" s="62"/>
      <c r="AE54" s="62"/>
      <c r="AF54" s="62"/>
      <c r="AG54" s="62"/>
    </row>
    <row r="55" spans="1:33" s="43" customFormat="1" ht="12">
      <c r="A55" s="138">
        <f t="shared" si="6"/>
        <v>45</v>
      </c>
      <c r="B55" s="81" t="s">
        <v>298</v>
      </c>
      <c r="C55" s="82" t="s">
        <v>31</v>
      </c>
      <c r="D55" s="83">
        <f t="shared" si="0"/>
        <v>38</v>
      </c>
      <c r="E55" s="84">
        <v>1.9</v>
      </c>
      <c r="F55" s="85">
        <f t="shared" si="7"/>
        <v>76.60000000000001</v>
      </c>
      <c r="G55" s="86">
        <v>0.0020833333333333333</v>
      </c>
      <c r="H55" s="86">
        <f t="shared" si="8"/>
        <v>0.08055555555555556</v>
      </c>
      <c r="I55" s="86">
        <f t="shared" si="9"/>
        <v>0.30972222222222195</v>
      </c>
      <c r="J55" s="86">
        <f t="shared" si="10"/>
        <v>0.37222222222222195</v>
      </c>
      <c r="K55" s="136">
        <f t="shared" si="11"/>
        <v>0.5840277777777775</v>
      </c>
      <c r="L55" s="136">
        <f t="shared" si="12"/>
        <v>0.6847222222222219</v>
      </c>
      <c r="M55" s="136">
        <f t="shared" si="2"/>
        <v>0.7680555555555553</v>
      </c>
      <c r="N55" s="95">
        <f t="shared" si="3"/>
        <v>0.7333333333333331</v>
      </c>
      <c r="O55" s="82">
        <f t="shared" si="13"/>
        <v>45</v>
      </c>
      <c r="P55" s="150" t="s">
        <v>200</v>
      </c>
      <c r="Q55" s="82" t="s">
        <v>32</v>
      </c>
      <c r="R55" s="83">
        <f t="shared" si="1"/>
        <v>38</v>
      </c>
      <c r="S55" s="84">
        <v>1.9</v>
      </c>
      <c r="T55" s="85">
        <f t="shared" si="4"/>
        <v>80.49999999999999</v>
      </c>
      <c r="U55" s="86">
        <v>0.0020833333333333333</v>
      </c>
      <c r="V55" s="86">
        <f t="shared" si="5"/>
        <v>0.0798611111111111</v>
      </c>
      <c r="W55" s="86">
        <f t="shared" si="14"/>
        <v>0.3090277777777775</v>
      </c>
      <c r="X55" s="86">
        <f t="shared" si="15"/>
        <v>0.3576388888888886</v>
      </c>
      <c r="Y55" s="86">
        <f t="shared" si="16"/>
        <v>0.42013888888888856</v>
      </c>
      <c r="Z55" s="86">
        <f t="shared" si="17"/>
        <v>0.565972222222222</v>
      </c>
      <c r="AA55" s="136">
        <f t="shared" si="18"/>
        <v>0.7118055555555552</v>
      </c>
      <c r="AB55" s="136">
        <f t="shared" si="19"/>
        <v>0.7673611111111108</v>
      </c>
      <c r="AC55" s="62"/>
      <c r="AD55" s="62"/>
      <c r="AE55" s="62"/>
      <c r="AF55" s="62"/>
      <c r="AG55" s="62"/>
    </row>
    <row r="56" spans="1:33" s="43" customFormat="1" ht="12">
      <c r="A56" s="138">
        <f t="shared" si="6"/>
        <v>46</v>
      </c>
      <c r="B56" s="81" t="s">
        <v>250</v>
      </c>
      <c r="C56" s="82" t="s">
        <v>31</v>
      </c>
      <c r="D56" s="83">
        <f t="shared" si="0"/>
        <v>48</v>
      </c>
      <c r="E56" s="84">
        <v>0.8</v>
      </c>
      <c r="F56" s="85">
        <f t="shared" si="7"/>
        <v>77.4</v>
      </c>
      <c r="G56" s="86">
        <v>0.0006944444444444445</v>
      </c>
      <c r="H56" s="86">
        <f t="shared" si="8"/>
        <v>0.08125</v>
      </c>
      <c r="I56" s="86">
        <f t="shared" si="9"/>
        <v>0.3104166666666664</v>
      </c>
      <c r="J56" s="86">
        <f t="shared" si="10"/>
        <v>0.3729166666666664</v>
      </c>
      <c r="K56" s="136">
        <f t="shared" si="11"/>
        <v>0.5847222222222219</v>
      </c>
      <c r="L56" s="136">
        <f t="shared" si="12"/>
        <v>0.6854166666666663</v>
      </c>
      <c r="M56" s="136">
        <f t="shared" si="2"/>
        <v>0.7687499999999997</v>
      </c>
      <c r="N56" s="95">
        <f t="shared" si="3"/>
        <v>0.7340277777777775</v>
      </c>
      <c r="O56" s="82">
        <f t="shared" si="13"/>
        <v>46</v>
      </c>
      <c r="P56" s="150" t="s">
        <v>108</v>
      </c>
      <c r="Q56" s="82" t="s">
        <v>81</v>
      </c>
      <c r="R56" s="83">
        <f t="shared" si="1"/>
        <v>32</v>
      </c>
      <c r="S56" s="84">
        <v>1.6</v>
      </c>
      <c r="T56" s="85">
        <f t="shared" si="4"/>
        <v>82.09999999999998</v>
      </c>
      <c r="U56" s="86">
        <v>0.0020833333333333333</v>
      </c>
      <c r="V56" s="86">
        <f t="shared" si="5"/>
        <v>0.08194444444444444</v>
      </c>
      <c r="W56" s="86">
        <f t="shared" si="14"/>
        <v>0.31111111111111084</v>
      </c>
      <c r="X56" s="86">
        <f t="shared" si="15"/>
        <v>0.35972222222222194</v>
      </c>
      <c r="Y56" s="86">
        <f t="shared" si="16"/>
        <v>0.4222222222222219</v>
      </c>
      <c r="Z56" s="86">
        <f t="shared" si="17"/>
        <v>0.5680555555555553</v>
      </c>
      <c r="AA56" s="136">
        <f t="shared" si="18"/>
        <v>0.7138888888888886</v>
      </c>
      <c r="AB56" s="136">
        <f t="shared" si="19"/>
        <v>0.7694444444444442</v>
      </c>
      <c r="AC56" s="62"/>
      <c r="AD56" s="62"/>
      <c r="AE56" s="62"/>
      <c r="AF56" s="62"/>
      <c r="AG56" s="62"/>
    </row>
    <row r="57" spans="1:33" s="43" customFormat="1" ht="12">
      <c r="A57" s="138">
        <f t="shared" si="6"/>
        <v>47</v>
      </c>
      <c r="B57" s="81" t="s">
        <v>251</v>
      </c>
      <c r="C57" s="82" t="s">
        <v>31</v>
      </c>
      <c r="D57" s="83">
        <f t="shared" si="0"/>
        <v>39</v>
      </c>
      <c r="E57" s="84">
        <v>1.3</v>
      </c>
      <c r="F57" s="85">
        <f t="shared" si="7"/>
        <v>78.7</v>
      </c>
      <c r="G57" s="86">
        <v>0.001388888888888889</v>
      </c>
      <c r="H57" s="86">
        <f t="shared" si="8"/>
        <v>0.08263888888888889</v>
      </c>
      <c r="I57" s="86">
        <f t="shared" si="9"/>
        <v>0.3118055555555553</v>
      </c>
      <c r="J57" s="86">
        <f t="shared" si="10"/>
        <v>0.3743055555555553</v>
      </c>
      <c r="K57" s="136">
        <f t="shared" si="11"/>
        <v>0.5861111111111108</v>
      </c>
      <c r="L57" s="136">
        <f t="shared" si="12"/>
        <v>0.6868055555555552</v>
      </c>
      <c r="M57" s="136">
        <f t="shared" si="2"/>
        <v>0.7701388888888886</v>
      </c>
      <c r="N57" s="95">
        <f t="shared" si="3"/>
        <v>0.7354166666666664</v>
      </c>
      <c r="O57" s="82">
        <f t="shared" si="13"/>
        <v>47</v>
      </c>
      <c r="P57" s="150" t="s">
        <v>107</v>
      </c>
      <c r="Q57" s="82" t="s">
        <v>81</v>
      </c>
      <c r="R57" s="83">
        <f t="shared" si="1"/>
        <v>33</v>
      </c>
      <c r="S57" s="84">
        <v>1.1</v>
      </c>
      <c r="T57" s="85">
        <f t="shared" si="4"/>
        <v>83.19999999999997</v>
      </c>
      <c r="U57" s="86">
        <v>0.001388888888888889</v>
      </c>
      <c r="V57" s="86">
        <f t="shared" si="5"/>
        <v>0.08333333333333333</v>
      </c>
      <c r="W57" s="86">
        <f t="shared" si="14"/>
        <v>0.3124999999999997</v>
      </c>
      <c r="X57" s="86">
        <f t="shared" si="15"/>
        <v>0.3611111111111108</v>
      </c>
      <c r="Y57" s="86">
        <f t="shared" si="16"/>
        <v>0.42361111111111077</v>
      </c>
      <c r="Z57" s="86">
        <f t="shared" si="17"/>
        <v>0.5694444444444442</v>
      </c>
      <c r="AA57" s="136">
        <f t="shared" si="18"/>
        <v>0.7152777777777775</v>
      </c>
      <c r="AB57" s="136">
        <f t="shared" si="19"/>
        <v>0.770833333333333</v>
      </c>
      <c r="AC57" s="62"/>
      <c r="AD57" s="62"/>
      <c r="AE57" s="62"/>
      <c r="AF57" s="62"/>
      <c r="AG57" s="62"/>
    </row>
    <row r="58" spans="1:33" s="43" customFormat="1" ht="12">
      <c r="A58" s="138">
        <f t="shared" si="6"/>
        <v>48</v>
      </c>
      <c r="B58" s="81" t="s">
        <v>299</v>
      </c>
      <c r="C58" s="82" t="s">
        <v>31</v>
      </c>
      <c r="D58" s="83">
        <f t="shared" si="0"/>
        <v>45</v>
      </c>
      <c r="E58" s="84">
        <v>1.5</v>
      </c>
      <c r="F58" s="85">
        <f t="shared" si="7"/>
        <v>80.2</v>
      </c>
      <c r="G58" s="86">
        <v>0.001388888888888889</v>
      </c>
      <c r="H58" s="86">
        <f t="shared" si="8"/>
        <v>0.08402777777777777</v>
      </c>
      <c r="I58" s="86">
        <f t="shared" si="9"/>
        <v>0.31319444444444416</v>
      </c>
      <c r="J58" s="86">
        <f t="shared" si="10"/>
        <v>0.37569444444444416</v>
      </c>
      <c r="K58" s="136">
        <f t="shared" si="11"/>
        <v>0.5874999999999997</v>
      </c>
      <c r="L58" s="136">
        <f t="shared" si="12"/>
        <v>0.6881944444444441</v>
      </c>
      <c r="M58" s="136">
        <f t="shared" si="2"/>
        <v>0.7715277777777775</v>
      </c>
      <c r="N58" s="95">
        <f t="shared" si="3"/>
        <v>0.7368055555555553</v>
      </c>
      <c r="O58" s="82">
        <f t="shared" si="13"/>
        <v>48</v>
      </c>
      <c r="P58" s="150" t="s">
        <v>106</v>
      </c>
      <c r="Q58" s="82" t="s">
        <v>81</v>
      </c>
      <c r="R58" s="83">
        <f t="shared" si="1"/>
        <v>30</v>
      </c>
      <c r="S58" s="84">
        <v>0.5</v>
      </c>
      <c r="T58" s="85">
        <f t="shared" si="4"/>
        <v>83.69999999999997</v>
      </c>
      <c r="U58" s="86">
        <v>0.0006944444444444445</v>
      </c>
      <c r="V58" s="86">
        <f t="shared" si="5"/>
        <v>0.08402777777777777</v>
      </c>
      <c r="W58" s="86">
        <f t="shared" si="14"/>
        <v>0.31319444444444416</v>
      </c>
      <c r="X58" s="86">
        <f t="shared" si="15"/>
        <v>0.36180555555555527</v>
      </c>
      <c r="Y58" s="86">
        <f t="shared" si="16"/>
        <v>0.4243055555555552</v>
      </c>
      <c r="Z58" s="86">
        <f t="shared" si="17"/>
        <v>0.5701388888888886</v>
      </c>
      <c r="AA58" s="136">
        <f t="shared" si="18"/>
        <v>0.7159722222222219</v>
      </c>
      <c r="AB58" s="136">
        <f t="shared" si="19"/>
        <v>0.7715277777777775</v>
      </c>
      <c r="AC58" s="62"/>
      <c r="AD58" s="62"/>
      <c r="AE58" s="62"/>
      <c r="AF58" s="62"/>
      <c r="AG58" s="62"/>
    </row>
    <row r="59" spans="1:33" s="43" customFormat="1" ht="12">
      <c r="A59" s="138">
        <f t="shared" si="6"/>
        <v>49</v>
      </c>
      <c r="B59" s="81" t="s">
        <v>252</v>
      </c>
      <c r="C59" s="82" t="s">
        <v>31</v>
      </c>
      <c r="D59" s="83">
        <f t="shared" si="0"/>
        <v>30</v>
      </c>
      <c r="E59" s="84">
        <v>1</v>
      </c>
      <c r="F59" s="85">
        <f t="shared" si="7"/>
        <v>81.2</v>
      </c>
      <c r="G59" s="86">
        <v>0.001388888888888889</v>
      </c>
      <c r="H59" s="86">
        <f t="shared" si="8"/>
        <v>0.08541666666666665</v>
      </c>
      <c r="I59" s="86">
        <f t="shared" si="9"/>
        <v>0.31458333333333305</v>
      </c>
      <c r="J59" s="86">
        <f t="shared" si="10"/>
        <v>0.37708333333333305</v>
      </c>
      <c r="K59" s="136">
        <f t="shared" si="11"/>
        <v>0.5888888888888886</v>
      </c>
      <c r="L59" s="136">
        <f t="shared" si="12"/>
        <v>0.689583333333333</v>
      </c>
      <c r="M59" s="136">
        <f t="shared" si="2"/>
        <v>0.7729166666666664</v>
      </c>
      <c r="N59" s="95">
        <f t="shared" si="3"/>
        <v>0.7381944444444442</v>
      </c>
      <c r="O59" s="82">
        <f t="shared" si="13"/>
        <v>49</v>
      </c>
      <c r="P59" s="150" t="s">
        <v>241</v>
      </c>
      <c r="Q59" s="82" t="s">
        <v>81</v>
      </c>
      <c r="R59" s="83">
        <f t="shared" si="1"/>
        <v>45</v>
      </c>
      <c r="S59" s="84">
        <v>1.5</v>
      </c>
      <c r="T59" s="85">
        <f t="shared" si="4"/>
        <v>85.19999999999997</v>
      </c>
      <c r="U59" s="86">
        <v>0.001388888888888889</v>
      </c>
      <c r="V59" s="86">
        <f t="shared" si="5"/>
        <v>0.08541666666666665</v>
      </c>
      <c r="W59" s="86">
        <f t="shared" si="14"/>
        <v>0.31458333333333305</v>
      </c>
      <c r="X59" s="86">
        <f t="shared" si="15"/>
        <v>0.36319444444444415</v>
      </c>
      <c r="Y59" s="86">
        <f t="shared" si="16"/>
        <v>0.4256944444444441</v>
      </c>
      <c r="Z59" s="86">
        <f t="shared" si="17"/>
        <v>0.5715277777777775</v>
      </c>
      <c r="AA59" s="136">
        <f t="shared" si="18"/>
        <v>0.7173611111111108</v>
      </c>
      <c r="AB59" s="136">
        <f t="shared" si="19"/>
        <v>0.7729166666666664</v>
      </c>
      <c r="AC59" s="62"/>
      <c r="AD59" s="62"/>
      <c r="AE59" s="62"/>
      <c r="AF59" s="62"/>
      <c r="AG59" s="62"/>
    </row>
    <row r="60" spans="1:33" s="43" customFormat="1" ht="12">
      <c r="A60" s="138">
        <f t="shared" si="6"/>
        <v>50</v>
      </c>
      <c r="B60" s="81" t="s">
        <v>253</v>
      </c>
      <c r="C60" s="82" t="s">
        <v>31</v>
      </c>
      <c r="D60" s="83">
        <f t="shared" si="0"/>
        <v>44</v>
      </c>
      <c r="E60" s="84">
        <v>2.2</v>
      </c>
      <c r="F60" s="85">
        <f t="shared" si="7"/>
        <v>83.4</v>
      </c>
      <c r="G60" s="86">
        <v>0.0020833333333333333</v>
      </c>
      <c r="H60" s="86">
        <f t="shared" si="8"/>
        <v>0.0875</v>
      </c>
      <c r="I60" s="86">
        <f t="shared" si="9"/>
        <v>0.3166666666666664</v>
      </c>
      <c r="J60" s="86">
        <f t="shared" si="10"/>
        <v>0.3791666666666664</v>
      </c>
      <c r="K60" s="136">
        <f t="shared" si="11"/>
        <v>0.5909722222222219</v>
      </c>
      <c r="L60" s="136">
        <f t="shared" si="12"/>
        <v>0.6916666666666663</v>
      </c>
      <c r="M60" s="136">
        <f t="shared" si="2"/>
        <v>0.7749999999999997</v>
      </c>
      <c r="N60" s="95">
        <f t="shared" si="3"/>
        <v>0.7402777777777775</v>
      </c>
      <c r="O60" s="82">
        <f t="shared" si="13"/>
        <v>50</v>
      </c>
      <c r="P60" s="150" t="s">
        <v>286</v>
      </c>
      <c r="Q60" s="82" t="s">
        <v>81</v>
      </c>
      <c r="R60" s="83">
        <f t="shared" si="1"/>
        <v>39</v>
      </c>
      <c r="S60" s="84">
        <v>1.3</v>
      </c>
      <c r="T60" s="85">
        <f t="shared" si="4"/>
        <v>86.49999999999997</v>
      </c>
      <c r="U60" s="86">
        <v>0.001388888888888889</v>
      </c>
      <c r="V60" s="86">
        <f t="shared" si="5"/>
        <v>0.08680555555555554</v>
      </c>
      <c r="W60" s="86">
        <f t="shared" si="14"/>
        <v>0.31597222222222193</v>
      </c>
      <c r="X60" s="86">
        <f t="shared" si="15"/>
        <v>0.36458333333333304</v>
      </c>
      <c r="Y60" s="86">
        <f t="shared" si="16"/>
        <v>0.427083333333333</v>
      </c>
      <c r="Z60" s="86">
        <f t="shared" si="17"/>
        <v>0.5729166666666664</v>
      </c>
      <c r="AA60" s="136">
        <f t="shared" si="18"/>
        <v>0.7187499999999997</v>
      </c>
      <c r="AB60" s="136">
        <f t="shared" si="19"/>
        <v>0.7743055555555552</v>
      </c>
      <c r="AC60" s="62"/>
      <c r="AD60" s="62"/>
      <c r="AE60" s="62"/>
      <c r="AF60" s="62"/>
      <c r="AG60" s="62"/>
    </row>
    <row r="61" spans="1:33" s="43" customFormat="1" ht="12">
      <c r="A61" s="138">
        <f t="shared" si="6"/>
        <v>51</v>
      </c>
      <c r="B61" s="81" t="s">
        <v>254</v>
      </c>
      <c r="C61" s="82" t="s">
        <v>31</v>
      </c>
      <c r="D61" s="83">
        <f t="shared" si="0"/>
        <v>35.99999999999999</v>
      </c>
      <c r="E61" s="84">
        <v>1.2</v>
      </c>
      <c r="F61" s="85">
        <f t="shared" si="7"/>
        <v>84.60000000000001</v>
      </c>
      <c r="G61" s="86">
        <v>0.001388888888888889</v>
      </c>
      <c r="H61" s="86">
        <f t="shared" si="8"/>
        <v>0.08888888888888888</v>
      </c>
      <c r="I61" s="86">
        <f t="shared" si="9"/>
        <v>0.31805555555555526</v>
      </c>
      <c r="J61" s="86">
        <f t="shared" si="10"/>
        <v>0.38055555555555526</v>
      </c>
      <c r="K61" s="136">
        <f t="shared" si="11"/>
        <v>0.5923611111111108</v>
      </c>
      <c r="L61" s="136">
        <f t="shared" si="12"/>
        <v>0.6930555555555552</v>
      </c>
      <c r="M61" s="136">
        <f t="shared" si="2"/>
        <v>0.7763888888888886</v>
      </c>
      <c r="N61" s="95">
        <f t="shared" si="3"/>
        <v>0.7416666666666664</v>
      </c>
      <c r="O61" s="82">
        <f t="shared" si="13"/>
        <v>51</v>
      </c>
      <c r="P61" s="43" t="s">
        <v>291</v>
      </c>
      <c r="Q61" s="139" t="s">
        <v>31</v>
      </c>
      <c r="R61" s="83">
        <f t="shared" si="1"/>
        <v>39</v>
      </c>
      <c r="S61" s="139">
        <v>1.3</v>
      </c>
      <c r="T61" s="85">
        <f t="shared" si="4"/>
        <v>87.79999999999997</v>
      </c>
      <c r="U61" s="86">
        <v>0.001388888888888889</v>
      </c>
      <c r="V61" s="86">
        <f t="shared" si="5"/>
        <v>0.08819444444444442</v>
      </c>
      <c r="W61" s="86">
        <f t="shared" si="14"/>
        <v>0.3173611111111108</v>
      </c>
      <c r="X61" s="86">
        <f t="shared" si="15"/>
        <v>0.3659722222222219</v>
      </c>
      <c r="Y61" s="86">
        <f t="shared" si="16"/>
        <v>0.42847222222222187</v>
      </c>
      <c r="Z61" s="86">
        <f t="shared" si="17"/>
        <v>0.5743055555555553</v>
      </c>
      <c r="AA61" s="136">
        <f t="shared" si="18"/>
        <v>0.7201388888888886</v>
      </c>
      <c r="AB61" s="136">
        <f t="shared" si="19"/>
        <v>0.7756944444444441</v>
      </c>
      <c r="AC61" s="62"/>
      <c r="AD61" s="62"/>
      <c r="AE61" s="62"/>
      <c r="AF61" s="62"/>
      <c r="AG61" s="62"/>
    </row>
    <row r="62" spans="1:33" s="43" customFormat="1" ht="12">
      <c r="A62" s="138">
        <f t="shared" si="6"/>
        <v>52</v>
      </c>
      <c r="B62" s="81" t="s">
        <v>300</v>
      </c>
      <c r="C62" s="82" t="s">
        <v>31</v>
      </c>
      <c r="D62" s="83">
        <f t="shared" si="0"/>
        <v>56.99999999999999</v>
      </c>
      <c r="E62" s="84">
        <v>3.8</v>
      </c>
      <c r="F62" s="85">
        <f t="shared" si="7"/>
        <v>88.4</v>
      </c>
      <c r="G62" s="86">
        <v>0.002777777777777778</v>
      </c>
      <c r="H62" s="86">
        <f t="shared" si="8"/>
        <v>0.09166666666666666</v>
      </c>
      <c r="I62" s="86">
        <f t="shared" si="9"/>
        <v>0.320833333333333</v>
      </c>
      <c r="J62" s="86">
        <f t="shared" si="10"/>
        <v>0.383333333333333</v>
      </c>
      <c r="K62" s="136">
        <f t="shared" si="11"/>
        <v>0.5951388888888886</v>
      </c>
      <c r="L62" s="136">
        <f t="shared" si="12"/>
        <v>0.695833333333333</v>
      </c>
      <c r="M62" s="136">
        <f t="shared" si="2"/>
        <v>0.7791666666666663</v>
      </c>
      <c r="N62" s="95">
        <f t="shared" si="3"/>
        <v>0.7444444444444441</v>
      </c>
      <c r="O62" s="82">
        <f t="shared" si="13"/>
        <v>52</v>
      </c>
      <c r="P62" s="150" t="s">
        <v>242</v>
      </c>
      <c r="Q62" s="82" t="s">
        <v>31</v>
      </c>
      <c r="R62" s="83">
        <f t="shared" si="1"/>
        <v>30</v>
      </c>
      <c r="S62" s="84">
        <v>0.5</v>
      </c>
      <c r="T62" s="85">
        <f t="shared" si="4"/>
        <v>88.29999999999997</v>
      </c>
      <c r="U62" s="86">
        <v>0.0006944444444444445</v>
      </c>
      <c r="V62" s="86">
        <f t="shared" si="5"/>
        <v>0.08888888888888886</v>
      </c>
      <c r="W62" s="86">
        <f t="shared" si="14"/>
        <v>0.31805555555555526</v>
      </c>
      <c r="X62" s="86">
        <f t="shared" si="15"/>
        <v>0.36666666666666636</v>
      </c>
      <c r="Y62" s="86">
        <f t="shared" si="16"/>
        <v>0.4291666666666663</v>
      </c>
      <c r="Z62" s="86">
        <f t="shared" si="17"/>
        <v>0.5749999999999997</v>
      </c>
      <c r="AA62" s="136">
        <f t="shared" si="18"/>
        <v>0.720833333333333</v>
      </c>
      <c r="AB62" s="136">
        <f t="shared" si="19"/>
        <v>0.7763888888888886</v>
      </c>
      <c r="AC62" s="62"/>
      <c r="AD62" s="62"/>
      <c r="AE62" s="62"/>
      <c r="AF62" s="62"/>
      <c r="AG62" s="62"/>
    </row>
    <row r="63" spans="1:33" s="43" customFormat="1" ht="12">
      <c r="A63" s="138">
        <f t="shared" si="6"/>
        <v>53</v>
      </c>
      <c r="B63" s="81" t="s">
        <v>272</v>
      </c>
      <c r="C63" s="82" t="s">
        <v>31</v>
      </c>
      <c r="D63" s="83">
        <f t="shared" si="0"/>
        <v>41.99999999999999</v>
      </c>
      <c r="E63" s="84">
        <v>1.4</v>
      </c>
      <c r="F63" s="85">
        <f t="shared" si="7"/>
        <v>89.80000000000001</v>
      </c>
      <c r="G63" s="86">
        <v>0.001388888888888889</v>
      </c>
      <c r="H63" s="86">
        <f t="shared" si="8"/>
        <v>0.09305555555555554</v>
      </c>
      <c r="I63" s="86">
        <f t="shared" si="9"/>
        <v>0.3222222222222219</v>
      </c>
      <c r="J63" s="86">
        <f t="shared" si="10"/>
        <v>0.3847222222222219</v>
      </c>
      <c r="K63" s="136">
        <f t="shared" si="11"/>
        <v>0.5965277777777774</v>
      </c>
      <c r="L63" s="136">
        <f t="shared" si="12"/>
        <v>0.6972222222222219</v>
      </c>
      <c r="M63" s="136">
        <f t="shared" si="2"/>
        <v>0.7805555555555552</v>
      </c>
      <c r="N63" s="95">
        <f t="shared" si="3"/>
        <v>0.745833333333333</v>
      </c>
      <c r="O63" s="82">
        <f t="shared" si="13"/>
        <v>53</v>
      </c>
      <c r="P63" s="150" t="s">
        <v>149</v>
      </c>
      <c r="Q63" s="82" t="s">
        <v>31</v>
      </c>
      <c r="R63" s="83">
        <f t="shared" si="1"/>
        <v>33.6</v>
      </c>
      <c r="S63" s="84">
        <v>2.8</v>
      </c>
      <c r="T63" s="85">
        <f t="shared" si="4"/>
        <v>91.09999999999997</v>
      </c>
      <c r="U63" s="86">
        <v>0.003472222222222222</v>
      </c>
      <c r="V63" s="86">
        <f t="shared" si="5"/>
        <v>0.09236111111111109</v>
      </c>
      <c r="W63" s="86">
        <f t="shared" si="14"/>
        <v>0.32152777777777747</v>
      </c>
      <c r="X63" s="86">
        <f t="shared" si="15"/>
        <v>0.3701388888888886</v>
      </c>
      <c r="Y63" s="86">
        <f t="shared" si="16"/>
        <v>0.4326388888888885</v>
      </c>
      <c r="Z63" s="86">
        <f t="shared" si="17"/>
        <v>0.5784722222222219</v>
      </c>
      <c r="AA63" s="136">
        <f t="shared" si="18"/>
        <v>0.7243055555555552</v>
      </c>
      <c r="AB63" s="136">
        <f t="shared" si="19"/>
        <v>0.7798611111111108</v>
      </c>
      <c r="AC63" s="62"/>
      <c r="AD63" s="62"/>
      <c r="AE63" s="62"/>
      <c r="AF63" s="62"/>
      <c r="AG63" s="62"/>
    </row>
    <row r="64" spans="1:33" s="43" customFormat="1" ht="12">
      <c r="A64" s="138">
        <f t="shared" si="6"/>
        <v>54</v>
      </c>
      <c r="B64" s="81" t="s">
        <v>255</v>
      </c>
      <c r="C64" s="82" t="s">
        <v>31</v>
      </c>
      <c r="D64" s="83">
        <f t="shared" si="0"/>
        <v>41.99999999999999</v>
      </c>
      <c r="E64" s="84">
        <v>1.4</v>
      </c>
      <c r="F64" s="85">
        <f t="shared" si="7"/>
        <v>91.20000000000002</v>
      </c>
      <c r="G64" s="86">
        <v>0.001388888888888889</v>
      </c>
      <c r="H64" s="86">
        <f t="shared" si="8"/>
        <v>0.09444444444444443</v>
      </c>
      <c r="I64" s="86">
        <f t="shared" si="9"/>
        <v>0.3236111111111108</v>
      </c>
      <c r="J64" s="86">
        <f t="shared" si="10"/>
        <v>0.3861111111111108</v>
      </c>
      <c r="K64" s="136">
        <f t="shared" si="11"/>
        <v>0.5979166666666663</v>
      </c>
      <c r="L64" s="136">
        <f t="shared" si="12"/>
        <v>0.6986111111111107</v>
      </c>
      <c r="M64" s="136">
        <f t="shared" si="2"/>
        <v>0.7819444444444441</v>
      </c>
      <c r="N64" s="95">
        <f t="shared" si="3"/>
        <v>0.7472222222222219</v>
      </c>
      <c r="O64" s="82">
        <f t="shared" si="13"/>
        <v>54</v>
      </c>
      <c r="P64" s="150" t="s">
        <v>245</v>
      </c>
      <c r="Q64" s="82" t="s">
        <v>31</v>
      </c>
      <c r="R64" s="83">
        <f t="shared" si="1"/>
        <v>36</v>
      </c>
      <c r="S64" s="84">
        <v>1.8</v>
      </c>
      <c r="T64" s="85">
        <f t="shared" si="4"/>
        <v>92.89999999999996</v>
      </c>
      <c r="U64" s="86">
        <v>0.0020833333333333333</v>
      </c>
      <c r="V64" s="86">
        <f t="shared" si="5"/>
        <v>0.09444444444444443</v>
      </c>
      <c r="W64" s="86">
        <f t="shared" si="14"/>
        <v>0.3236111111111108</v>
      </c>
      <c r="X64" s="86">
        <f t="shared" si="15"/>
        <v>0.3722222222222219</v>
      </c>
      <c r="Y64" s="86">
        <f t="shared" si="16"/>
        <v>0.43472222222222184</v>
      </c>
      <c r="Z64" s="86">
        <f t="shared" si="17"/>
        <v>0.5805555555555553</v>
      </c>
      <c r="AA64" s="136">
        <f t="shared" si="18"/>
        <v>0.7263888888888885</v>
      </c>
      <c r="AB64" s="136">
        <f t="shared" si="19"/>
        <v>0.7819444444444441</v>
      </c>
      <c r="AC64" s="62"/>
      <c r="AD64" s="62"/>
      <c r="AE64" s="62"/>
      <c r="AF64" s="62"/>
      <c r="AG64" s="62"/>
    </row>
    <row r="65" spans="1:33" s="43" customFormat="1" ht="12">
      <c r="A65" s="138">
        <f t="shared" si="6"/>
        <v>55</v>
      </c>
      <c r="B65" s="81" t="s">
        <v>292</v>
      </c>
      <c r="C65" s="82" t="s">
        <v>330</v>
      </c>
      <c r="D65" s="83">
        <f t="shared" si="0"/>
        <v>41.99999999999999</v>
      </c>
      <c r="E65" s="84">
        <v>2.8</v>
      </c>
      <c r="F65" s="85">
        <f t="shared" si="7"/>
        <v>94.00000000000001</v>
      </c>
      <c r="G65" s="86">
        <v>0.002777777777777778</v>
      </c>
      <c r="H65" s="86">
        <f t="shared" si="8"/>
        <v>0.09722222222222221</v>
      </c>
      <c r="I65" s="86">
        <f t="shared" si="9"/>
        <v>0.32638888888888856</v>
      </c>
      <c r="J65" s="86">
        <f t="shared" si="10"/>
        <v>0.38888888888888856</v>
      </c>
      <c r="K65" s="136">
        <f t="shared" si="11"/>
        <v>0.6006944444444441</v>
      </c>
      <c r="L65" s="136">
        <f t="shared" si="12"/>
        <v>0.7013888888888885</v>
      </c>
      <c r="M65" s="136">
        <f t="shared" si="2"/>
        <v>0.7847222222222219</v>
      </c>
      <c r="N65" s="95">
        <f t="shared" si="3"/>
        <v>0.7499999999999997</v>
      </c>
      <c r="O65" s="82">
        <f t="shared" si="13"/>
        <v>55</v>
      </c>
      <c r="P65" s="152" t="s">
        <v>331</v>
      </c>
      <c r="Q65" s="82" t="s">
        <v>192</v>
      </c>
      <c r="R65" s="83">
        <f t="shared" si="1"/>
        <v>16.5</v>
      </c>
      <c r="S65" s="84">
        <v>1.1</v>
      </c>
      <c r="T65" s="85">
        <f>S65+T64</f>
        <v>93.99999999999996</v>
      </c>
      <c r="U65" s="86">
        <v>0.002777777777777778</v>
      </c>
      <c r="V65" s="86">
        <f t="shared" si="5"/>
        <v>0.09722222222222221</v>
      </c>
      <c r="W65" s="86">
        <f t="shared" si="14"/>
        <v>0.32638888888888856</v>
      </c>
      <c r="X65" s="86">
        <f t="shared" si="15"/>
        <v>0.37499999999999967</v>
      </c>
      <c r="Y65" s="86">
        <f t="shared" si="16"/>
        <v>0.4374999999999996</v>
      </c>
      <c r="Z65" s="86">
        <f t="shared" si="17"/>
        <v>0.583333333333333</v>
      </c>
      <c r="AA65" s="136">
        <f t="shared" si="18"/>
        <v>0.7291666666666663</v>
      </c>
      <c r="AB65" s="136">
        <f t="shared" si="19"/>
        <v>0.7847222222222219</v>
      </c>
      <c r="AC65" s="62"/>
      <c r="AD65" s="62"/>
      <c r="AE65" s="62"/>
      <c r="AF65" s="62"/>
      <c r="AG65" s="62"/>
    </row>
    <row r="66" spans="2:33" s="43" customFormat="1" ht="12">
      <c r="B66" s="90"/>
      <c r="C66" s="91"/>
      <c r="D66" s="92"/>
      <c r="E66" s="93"/>
      <c r="F66" s="94"/>
      <c r="G66" s="95"/>
      <c r="H66" s="95"/>
      <c r="I66" s="95"/>
      <c r="J66" s="95"/>
      <c r="K66" s="95"/>
      <c r="L66" s="95"/>
      <c r="M66" s="95"/>
      <c r="N66" s="95"/>
      <c r="O66" s="91"/>
      <c r="P66" s="90"/>
      <c r="Q66" s="91"/>
      <c r="R66" s="92"/>
      <c r="S66" s="93"/>
      <c r="T66" s="94"/>
      <c r="U66" s="95"/>
      <c r="V66" s="95"/>
      <c r="W66" s="95"/>
      <c r="X66" s="95"/>
      <c r="Y66" s="95"/>
      <c r="Z66" s="95"/>
      <c r="AA66" s="95"/>
      <c r="AB66" s="95"/>
      <c r="AC66" s="62"/>
      <c r="AD66" s="62"/>
      <c r="AE66" s="62"/>
      <c r="AF66" s="62"/>
      <c r="AG66" s="62"/>
    </row>
    <row r="67" spans="2:28" ht="12">
      <c r="B67" s="43" t="s">
        <v>34</v>
      </c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</row>
    <row r="69" ht="12">
      <c r="B69" s="43" t="s">
        <v>0</v>
      </c>
    </row>
    <row r="70" spans="2:33" s="43" customFormat="1" ht="12">
      <c r="B70" s="43" t="s">
        <v>90</v>
      </c>
      <c r="C70" s="67"/>
      <c r="D70" s="67"/>
      <c r="O70" s="67"/>
      <c r="AC70" s="62"/>
      <c r="AD70" s="62"/>
      <c r="AE70" s="62"/>
      <c r="AF70" s="62"/>
      <c r="AG70" s="62"/>
    </row>
    <row r="71" spans="2:33" s="43" customFormat="1" ht="12">
      <c r="B71" s="115" t="s">
        <v>297</v>
      </c>
      <c r="C71" s="67"/>
      <c r="D71" s="67"/>
      <c r="O71" s="67"/>
      <c r="AC71" s="62"/>
      <c r="AD71" s="62"/>
      <c r="AE71" s="62"/>
      <c r="AF71" s="62"/>
      <c r="AG71" s="62"/>
    </row>
    <row r="72" spans="2:33" s="43" customFormat="1" ht="12">
      <c r="B72" s="43" t="s">
        <v>6</v>
      </c>
      <c r="C72" s="67"/>
      <c r="D72" s="67"/>
      <c r="O72" s="91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62"/>
      <c r="AD72" s="62"/>
      <c r="AE72" s="62"/>
      <c r="AF72" s="62"/>
      <c r="AG72" s="62"/>
    </row>
    <row r="73" spans="2:33" s="43" customFormat="1" ht="12">
      <c r="B73" s="43" t="s">
        <v>36</v>
      </c>
      <c r="C73" s="67"/>
      <c r="D73" s="67"/>
      <c r="O73" s="91"/>
      <c r="P73" s="90"/>
      <c r="Q73" s="91"/>
      <c r="R73" s="97"/>
      <c r="S73" s="93"/>
      <c r="T73" s="94"/>
      <c r="U73" s="95"/>
      <c r="V73" s="95"/>
      <c r="W73" s="95"/>
      <c r="X73" s="95"/>
      <c r="Y73" s="95"/>
      <c r="Z73" s="95"/>
      <c r="AA73" s="95"/>
      <c r="AB73" s="95"/>
      <c r="AC73" s="62"/>
      <c r="AD73" s="62"/>
      <c r="AE73" s="62"/>
      <c r="AF73" s="62"/>
      <c r="AG73" s="62"/>
    </row>
    <row r="74" spans="3:33" s="43" customFormat="1" ht="12">
      <c r="C74" s="67"/>
      <c r="D74" s="67"/>
      <c r="F74" s="98"/>
      <c r="G74" s="98"/>
      <c r="O74" s="91"/>
      <c r="P74" s="90"/>
      <c r="Q74" s="91"/>
      <c r="R74" s="92"/>
      <c r="S74" s="93"/>
      <c r="T74" s="94"/>
      <c r="U74" s="95"/>
      <c r="V74" s="95"/>
      <c r="W74" s="95"/>
      <c r="X74" s="95"/>
      <c r="Y74" s="95"/>
      <c r="Z74" s="95"/>
      <c r="AA74" s="95"/>
      <c r="AB74" s="95"/>
      <c r="AC74" s="62"/>
      <c r="AD74" s="62"/>
      <c r="AE74" s="62"/>
      <c r="AF74" s="62"/>
      <c r="AG74" s="62"/>
    </row>
    <row r="75" spans="2:33" s="43" customFormat="1" ht="12">
      <c r="B75" s="43" t="s">
        <v>327</v>
      </c>
      <c r="C75" s="67"/>
      <c r="D75" s="67"/>
      <c r="F75" s="98"/>
      <c r="G75" s="98"/>
      <c r="O75" s="91"/>
      <c r="P75" s="90"/>
      <c r="Q75" s="91"/>
      <c r="R75" s="92"/>
      <c r="S75" s="93"/>
      <c r="T75" s="94"/>
      <c r="U75" s="95"/>
      <c r="V75" s="95"/>
      <c r="W75" s="95"/>
      <c r="X75" s="95"/>
      <c r="Y75" s="95"/>
      <c r="Z75" s="95"/>
      <c r="AA75" s="95"/>
      <c r="AB75" s="95"/>
      <c r="AC75" s="62"/>
      <c r="AD75" s="62"/>
      <c r="AE75" s="62"/>
      <c r="AF75" s="62"/>
      <c r="AG75" s="62"/>
    </row>
    <row r="76" spans="2:28" ht="12">
      <c r="B76" s="43" t="s">
        <v>296</v>
      </c>
      <c r="O76" s="91"/>
      <c r="P76" s="90"/>
      <c r="Q76" s="91"/>
      <c r="R76" s="92"/>
      <c r="S76" s="93"/>
      <c r="T76" s="94"/>
      <c r="U76" s="95"/>
      <c r="V76" s="95"/>
      <c r="W76" s="95"/>
      <c r="X76" s="95"/>
      <c r="Y76" s="95"/>
      <c r="Z76" s="95"/>
      <c r="AA76" s="95"/>
      <c r="AB76" s="95"/>
    </row>
    <row r="77" spans="15:28" ht="12">
      <c r="O77" s="91"/>
      <c r="P77" s="90"/>
      <c r="Q77" s="91"/>
      <c r="R77" s="92"/>
      <c r="S77" s="93"/>
      <c r="T77" s="94"/>
      <c r="U77" s="95"/>
      <c r="V77" s="95"/>
      <c r="W77" s="95"/>
      <c r="X77" s="95"/>
      <c r="Y77" s="95"/>
      <c r="Z77" s="95"/>
      <c r="AA77" s="95"/>
      <c r="AB77" s="95"/>
    </row>
  </sheetData>
  <sheetProtection/>
  <mergeCells count="15">
    <mergeCell ref="E4:F4"/>
    <mergeCell ref="A8:A10"/>
    <mergeCell ref="C8:C10"/>
    <mergeCell ref="D8:D10"/>
    <mergeCell ref="E8:E10"/>
    <mergeCell ref="F8:F10"/>
    <mergeCell ref="T8:T10"/>
    <mergeCell ref="U8:U10"/>
    <mergeCell ref="V8:V10"/>
    <mergeCell ref="G8:G10"/>
    <mergeCell ref="H8:H10"/>
    <mergeCell ref="O8:O10"/>
    <mergeCell ref="Q8:Q10"/>
    <mergeCell ref="R8:R10"/>
    <mergeCell ref="S8:S10"/>
  </mergeCells>
  <printOptions/>
  <pageMargins left="0.25" right="0.25" top="0.75" bottom="0.75" header="0.3" footer="0.3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K77"/>
  <sheetViews>
    <sheetView zoomScale="85" zoomScaleNormal="85" zoomScalePageLayoutView="0" workbookViewId="0" topLeftCell="H1">
      <selection activeCell="AB11" sqref="AB11:AG11"/>
    </sheetView>
  </sheetViews>
  <sheetFormatPr defaultColWidth="9.140625" defaultRowHeight="12.75"/>
  <cols>
    <col min="1" max="1" width="2.8515625" style="62" customWidth="1"/>
    <col min="2" max="2" width="57.00390625" style="43" customWidth="1"/>
    <col min="3" max="4" width="6.8515625" style="67" customWidth="1"/>
    <col min="5" max="5" width="7.7109375" style="67" customWidth="1"/>
    <col min="6" max="6" width="5.7109375" style="67" customWidth="1"/>
    <col min="7" max="7" width="7.00390625" style="43" customWidth="1"/>
    <col min="8" max="11" width="5.7109375" style="43" customWidth="1"/>
    <col min="12" max="16" width="6.7109375" style="43" customWidth="1"/>
    <col min="17" max="17" width="1.1484375" style="43" customWidth="1"/>
    <col min="18" max="18" width="2.7109375" style="67" customWidth="1"/>
    <col min="19" max="19" width="53.140625" style="43" customWidth="1"/>
    <col min="20" max="22" width="6.7109375" style="43" customWidth="1"/>
    <col min="23" max="23" width="5.7109375" style="43" customWidth="1"/>
    <col min="24" max="24" width="8.7109375" style="43" customWidth="1"/>
    <col min="25" max="25" width="5.7109375" style="43" customWidth="1"/>
    <col min="26" max="26" width="6.140625" style="43" customWidth="1"/>
    <col min="27" max="27" width="6.57421875" style="43" customWidth="1"/>
    <col min="28" max="32" width="6.7109375" style="43" customWidth="1"/>
    <col min="33" max="33" width="6.7109375" style="163" customWidth="1"/>
    <col min="34" max="16384" width="9.140625" style="62" customWidth="1"/>
  </cols>
  <sheetData>
    <row r="2" spans="2:33" s="43" customFormat="1" ht="11.25">
      <c r="B2" s="43" t="s">
        <v>426</v>
      </c>
      <c r="C2" s="67"/>
      <c r="D2" s="67"/>
      <c r="E2" s="67"/>
      <c r="F2" s="67"/>
      <c r="Q2" s="90"/>
      <c r="R2" s="67"/>
      <c r="S2" s="43" t="s">
        <v>426</v>
      </c>
      <c r="AG2" s="67"/>
    </row>
    <row r="3" spans="2:33" s="43" customFormat="1" ht="11.25">
      <c r="B3" s="43" t="s">
        <v>427</v>
      </c>
      <c r="C3" s="169"/>
      <c r="D3" s="169"/>
      <c r="E3" s="169"/>
      <c r="F3" s="67"/>
      <c r="Q3" s="90"/>
      <c r="R3" s="67"/>
      <c r="S3" s="43" t="s">
        <v>427</v>
      </c>
      <c r="AG3" s="67"/>
    </row>
    <row r="4" spans="2:19" ht="12">
      <c r="B4" s="43" t="s">
        <v>428</v>
      </c>
      <c r="C4" s="43"/>
      <c r="D4" s="43"/>
      <c r="E4" s="43"/>
      <c r="Q4" s="90"/>
      <c r="S4" s="43" t="s">
        <v>428</v>
      </c>
    </row>
    <row r="5" spans="2:19" ht="12">
      <c r="B5" s="43" t="s">
        <v>429</v>
      </c>
      <c r="C5" s="43"/>
      <c r="D5" s="43"/>
      <c r="E5" s="43"/>
      <c r="G5" s="200"/>
      <c r="H5" s="200"/>
      <c r="Q5" s="90"/>
      <c r="S5" s="43" t="s">
        <v>429</v>
      </c>
    </row>
    <row r="6" spans="2:33" s="107" customFormat="1" ht="11.25" hidden="1">
      <c r="B6" s="141"/>
      <c r="C6" s="142"/>
      <c r="D6" s="142"/>
      <c r="E6" s="142"/>
      <c r="F6" s="142"/>
      <c r="G6" s="141"/>
      <c r="H6" s="141"/>
      <c r="I6" s="141"/>
      <c r="J6" s="141"/>
      <c r="K6" s="141"/>
      <c r="L6" s="141" t="s">
        <v>324</v>
      </c>
      <c r="M6" s="141" t="s">
        <v>326</v>
      </c>
      <c r="N6" s="141" t="s">
        <v>328</v>
      </c>
      <c r="O6" s="141" t="s">
        <v>312</v>
      </c>
      <c r="P6" s="141" t="s">
        <v>323</v>
      </c>
      <c r="Q6" s="144"/>
      <c r="R6" s="142"/>
      <c r="S6" s="141"/>
      <c r="T6" s="141"/>
      <c r="U6" s="141"/>
      <c r="V6" s="141"/>
      <c r="W6" s="141"/>
      <c r="X6" s="141"/>
      <c r="Y6" s="141"/>
      <c r="Z6" s="141"/>
      <c r="AA6" s="141"/>
      <c r="AB6" s="141" t="s">
        <v>323</v>
      </c>
      <c r="AC6" s="141" t="s">
        <v>325</v>
      </c>
      <c r="AD6" s="141" t="s">
        <v>328</v>
      </c>
      <c r="AE6" s="141" t="s">
        <v>328</v>
      </c>
      <c r="AF6" s="141" t="s">
        <v>312</v>
      </c>
      <c r="AG6" s="164"/>
    </row>
    <row r="7" ht="12">
      <c r="Q7" s="90"/>
    </row>
    <row r="8" spans="1:33" s="107" customFormat="1" ht="12.75" customHeight="1">
      <c r="A8" s="190" t="s">
        <v>290</v>
      </c>
      <c r="B8" s="154" t="s">
        <v>19</v>
      </c>
      <c r="C8" s="199" t="s">
        <v>33</v>
      </c>
      <c r="D8" s="199" t="s">
        <v>335</v>
      </c>
      <c r="E8" s="199" t="s">
        <v>334</v>
      </c>
      <c r="F8" s="199" t="s">
        <v>29</v>
      </c>
      <c r="G8" s="199" t="s">
        <v>258</v>
      </c>
      <c r="H8" s="199" t="s">
        <v>21</v>
      </c>
      <c r="I8" s="199" t="s">
        <v>22</v>
      </c>
      <c r="J8" s="202" t="s">
        <v>23</v>
      </c>
      <c r="K8" s="168" t="s">
        <v>1</v>
      </c>
      <c r="L8" s="153" t="s">
        <v>1</v>
      </c>
      <c r="M8" s="153" t="s">
        <v>190</v>
      </c>
      <c r="N8" s="162" t="s">
        <v>1</v>
      </c>
      <c r="O8" s="162" t="s">
        <v>1</v>
      </c>
      <c r="P8" s="162" t="s">
        <v>1</v>
      </c>
      <c r="Q8" s="157"/>
      <c r="R8" s="196" t="s">
        <v>290</v>
      </c>
      <c r="S8" s="158" t="s">
        <v>19</v>
      </c>
      <c r="T8" s="199" t="s">
        <v>33</v>
      </c>
      <c r="U8" s="199" t="s">
        <v>335</v>
      </c>
      <c r="V8" s="199" t="s">
        <v>334</v>
      </c>
      <c r="W8" s="199" t="s">
        <v>29</v>
      </c>
      <c r="X8" s="199" t="s">
        <v>258</v>
      </c>
      <c r="Y8" s="199" t="s">
        <v>21</v>
      </c>
      <c r="Z8" s="199" t="s">
        <v>22</v>
      </c>
      <c r="AA8" s="199" t="s">
        <v>23</v>
      </c>
      <c r="AB8" s="162" t="s">
        <v>1</v>
      </c>
      <c r="AC8" s="162" t="s">
        <v>1</v>
      </c>
      <c r="AD8" s="162" t="s">
        <v>190</v>
      </c>
      <c r="AE8" s="162" t="s">
        <v>1</v>
      </c>
      <c r="AF8" s="162" t="s">
        <v>1</v>
      </c>
      <c r="AG8" s="162" t="s">
        <v>1</v>
      </c>
    </row>
    <row r="9" spans="1:33" s="107" customFormat="1" ht="11.25">
      <c r="A9" s="201"/>
      <c r="B9" s="154" t="s">
        <v>2</v>
      </c>
      <c r="C9" s="199"/>
      <c r="D9" s="199"/>
      <c r="E9" s="199"/>
      <c r="F9" s="199"/>
      <c r="G9" s="199"/>
      <c r="H9" s="199"/>
      <c r="I9" s="199"/>
      <c r="J9" s="202"/>
      <c r="K9" s="168" t="s">
        <v>4</v>
      </c>
      <c r="L9" s="153" t="s">
        <v>4</v>
      </c>
      <c r="M9" s="153" t="s">
        <v>4</v>
      </c>
      <c r="N9" s="154" t="s">
        <v>4</v>
      </c>
      <c r="O9" s="154" t="s">
        <v>4</v>
      </c>
      <c r="P9" s="154" t="s">
        <v>4</v>
      </c>
      <c r="Q9" s="159"/>
      <c r="R9" s="203"/>
      <c r="S9" s="158" t="s">
        <v>2</v>
      </c>
      <c r="T9" s="199"/>
      <c r="U9" s="199"/>
      <c r="V9" s="199"/>
      <c r="W9" s="199"/>
      <c r="X9" s="199"/>
      <c r="Y9" s="199"/>
      <c r="Z9" s="199"/>
      <c r="AA9" s="199"/>
      <c r="AB9" s="154" t="s">
        <v>4</v>
      </c>
      <c r="AC9" s="154" t="s">
        <v>4</v>
      </c>
      <c r="AD9" s="154" t="s">
        <v>4</v>
      </c>
      <c r="AE9" s="154" t="s">
        <v>4</v>
      </c>
      <c r="AF9" s="154" t="s">
        <v>4</v>
      </c>
      <c r="AG9" s="154" t="s">
        <v>4</v>
      </c>
    </row>
    <row r="10" spans="1:33" s="107" customFormat="1" ht="16.5" customHeight="1">
      <c r="A10" s="201"/>
      <c r="B10" s="154" t="s">
        <v>5</v>
      </c>
      <c r="C10" s="199"/>
      <c r="D10" s="199"/>
      <c r="E10" s="199"/>
      <c r="F10" s="199"/>
      <c r="G10" s="199"/>
      <c r="H10" s="199"/>
      <c r="I10" s="199"/>
      <c r="J10" s="202"/>
      <c r="K10" s="166" t="s">
        <v>336</v>
      </c>
      <c r="L10" s="166" t="s">
        <v>337</v>
      </c>
      <c r="M10" s="166" t="s">
        <v>338</v>
      </c>
      <c r="N10" s="166" t="s">
        <v>339</v>
      </c>
      <c r="O10" s="166" t="s">
        <v>340</v>
      </c>
      <c r="P10" s="166" t="s">
        <v>341</v>
      </c>
      <c r="Q10" s="161"/>
      <c r="R10" s="203"/>
      <c r="S10" s="158" t="s">
        <v>5</v>
      </c>
      <c r="T10" s="199"/>
      <c r="U10" s="199"/>
      <c r="V10" s="199"/>
      <c r="W10" s="199"/>
      <c r="X10" s="199"/>
      <c r="Y10" s="199"/>
      <c r="Z10" s="199"/>
      <c r="AA10" s="199"/>
      <c r="AB10" s="160" t="s">
        <v>342</v>
      </c>
      <c r="AC10" s="160" t="s">
        <v>435</v>
      </c>
      <c r="AD10" s="160" t="s">
        <v>343</v>
      </c>
      <c r="AE10" s="160" t="s">
        <v>344</v>
      </c>
      <c r="AF10" s="160" t="s">
        <v>345</v>
      </c>
      <c r="AG10" s="160" t="s">
        <v>346</v>
      </c>
    </row>
    <row r="11" spans="1:33" ht="12">
      <c r="A11" s="138">
        <v>1</v>
      </c>
      <c r="B11" s="81" t="s">
        <v>332</v>
      </c>
      <c r="C11" s="82" t="s">
        <v>192</v>
      </c>
      <c r="D11" s="167" t="s">
        <v>362</v>
      </c>
      <c r="E11" s="167" t="s">
        <v>362</v>
      </c>
      <c r="F11" s="83" t="str">
        <f aca="true" t="shared" si="0" ref="F11:F65">IF(G11&gt;0.2,G11/I11/24,"-")</f>
        <v>-</v>
      </c>
      <c r="G11" s="84">
        <v>0</v>
      </c>
      <c r="H11" s="85">
        <v>0</v>
      </c>
      <c r="I11" s="86">
        <v>0</v>
      </c>
      <c r="J11" s="86">
        <v>0</v>
      </c>
      <c r="K11" s="167" t="s">
        <v>362</v>
      </c>
      <c r="L11" s="86">
        <v>0.22916666666666666</v>
      </c>
      <c r="M11" s="86">
        <v>0.3125</v>
      </c>
      <c r="N11" s="88">
        <v>0.4861111111111111</v>
      </c>
      <c r="O11" s="88">
        <v>0.5902777777777778</v>
      </c>
      <c r="P11" s="88">
        <v>0.6875</v>
      </c>
      <c r="Q11" s="148">
        <v>0.6527777777777778</v>
      </c>
      <c r="R11" s="82">
        <v>1</v>
      </c>
      <c r="S11" s="150" t="s">
        <v>400</v>
      </c>
      <c r="T11" s="82" t="s">
        <v>40</v>
      </c>
      <c r="U11" s="167">
        <v>785</v>
      </c>
      <c r="V11" s="167" t="s">
        <v>364</v>
      </c>
      <c r="W11" s="83" t="str">
        <f aca="true" t="shared" si="1" ref="W11:W65">IF(X11&gt;0.2,X11/Z11/24,"-")</f>
        <v>-</v>
      </c>
      <c r="X11" s="84">
        <v>0</v>
      </c>
      <c r="Y11" s="85">
        <v>0</v>
      </c>
      <c r="Z11" s="86">
        <v>0.0006944444444444445</v>
      </c>
      <c r="AA11" s="86">
        <v>0</v>
      </c>
      <c r="AB11" s="86">
        <v>0.22569444444444445</v>
      </c>
      <c r="AC11" s="86">
        <v>0.3576388888888889</v>
      </c>
      <c r="AD11" s="86">
        <v>0.47222222222222227</v>
      </c>
      <c r="AE11" s="86">
        <v>0.6145833333333334</v>
      </c>
      <c r="AF11" s="86">
        <v>0.7083333333333334</v>
      </c>
      <c r="AG11" s="165">
        <v>0.7847222222222222</v>
      </c>
    </row>
    <row r="12" spans="1:33" ht="12">
      <c r="A12" s="138">
        <f>SUM(A11+1)</f>
        <v>2</v>
      </c>
      <c r="B12" s="81" t="s">
        <v>368</v>
      </c>
      <c r="C12" s="82" t="s">
        <v>31</v>
      </c>
      <c r="D12" s="82" t="s">
        <v>360</v>
      </c>
      <c r="E12" s="167" t="s">
        <v>348</v>
      </c>
      <c r="F12" s="83">
        <f t="shared" si="0"/>
        <v>17.999999999999996</v>
      </c>
      <c r="G12" s="84">
        <v>1.2</v>
      </c>
      <c r="H12" s="85">
        <f>G12+H11</f>
        <v>1.2</v>
      </c>
      <c r="I12" s="86">
        <v>0.002777777777777778</v>
      </c>
      <c r="J12" s="86">
        <f>J11+I12</f>
        <v>0.002777777777777778</v>
      </c>
      <c r="K12" s="167" t="s">
        <v>362</v>
      </c>
      <c r="L12" s="86">
        <f>L11+I12</f>
        <v>0.23194444444444443</v>
      </c>
      <c r="M12" s="86">
        <f>M11+I12</f>
        <v>0.31527777777777777</v>
      </c>
      <c r="N12" s="86">
        <f>N11+I12</f>
        <v>0.4888888888888889</v>
      </c>
      <c r="O12" s="86">
        <f>I12+O11</f>
        <v>0.5930555555555556</v>
      </c>
      <c r="P12" s="86">
        <f aca="true" t="shared" si="2" ref="P12:P43">P11+I12</f>
        <v>0.6902777777777778</v>
      </c>
      <c r="Q12" s="95">
        <f aca="true" t="shared" si="3" ref="Q12:Q43">Q11+I12</f>
        <v>0.6555555555555556</v>
      </c>
      <c r="R12" s="82">
        <f>SUM(R11+1)</f>
        <v>2</v>
      </c>
      <c r="S12" s="150" t="s">
        <v>404</v>
      </c>
      <c r="T12" s="82" t="s">
        <v>31</v>
      </c>
      <c r="U12" s="167" t="s">
        <v>350</v>
      </c>
      <c r="V12" s="167" t="s">
        <v>365</v>
      </c>
      <c r="W12" s="83">
        <f t="shared" si="1"/>
        <v>46.5</v>
      </c>
      <c r="X12" s="84">
        <v>3.1</v>
      </c>
      <c r="Y12" s="85">
        <f aca="true" t="shared" si="4" ref="Y12:Y64">X12+Y11</f>
        <v>3.1</v>
      </c>
      <c r="Z12" s="86">
        <v>0.002777777777777778</v>
      </c>
      <c r="AA12" s="86">
        <f aca="true" t="shared" si="5" ref="AA12:AA65">AA11+Z12</f>
        <v>0.002777777777777778</v>
      </c>
      <c r="AB12" s="86">
        <f>AB11+Z12</f>
        <v>0.22847222222222222</v>
      </c>
      <c r="AC12" s="86">
        <f aca="true" t="shared" si="6" ref="AC12:AC43">AC11+Z12</f>
        <v>0.36041666666666666</v>
      </c>
      <c r="AD12" s="86">
        <f aca="true" t="shared" si="7" ref="AD12:AD43">AD11+Z12</f>
        <v>0.47500000000000003</v>
      </c>
      <c r="AE12" s="86">
        <f aca="true" t="shared" si="8" ref="AE12:AE43">AE11+Z12</f>
        <v>0.6173611111111111</v>
      </c>
      <c r="AF12" s="86">
        <f aca="true" t="shared" si="9" ref="AF12:AF43">Z12+AF11</f>
        <v>0.7111111111111111</v>
      </c>
      <c r="AG12" s="165">
        <f aca="true" t="shared" si="10" ref="AG12:AG38">AG11+Z12</f>
        <v>0.7875</v>
      </c>
    </row>
    <row r="13" spans="1:37" s="43" customFormat="1" ht="12">
      <c r="A13" s="138">
        <f aca="true" t="shared" si="11" ref="A13:A65">SUM(A12+1)</f>
        <v>3</v>
      </c>
      <c r="B13" s="81" t="s">
        <v>369</v>
      </c>
      <c r="C13" s="82" t="s">
        <v>31</v>
      </c>
      <c r="D13" s="82" t="s">
        <v>359</v>
      </c>
      <c r="E13" s="167" t="s">
        <v>348</v>
      </c>
      <c r="F13" s="83">
        <f t="shared" si="0"/>
        <v>34</v>
      </c>
      <c r="G13" s="84">
        <v>1.7</v>
      </c>
      <c r="H13" s="85">
        <f aca="true" t="shared" si="12" ref="H13:H65">G13+H12</f>
        <v>2.9</v>
      </c>
      <c r="I13" s="86">
        <v>0.0020833333333333333</v>
      </c>
      <c r="J13" s="86">
        <f aca="true" t="shared" si="13" ref="J13:J65">J12+I13</f>
        <v>0.004861111111111111</v>
      </c>
      <c r="K13" s="167" t="s">
        <v>362</v>
      </c>
      <c r="L13" s="86">
        <f aca="true" t="shared" si="14" ref="L13:L65">L12+I13</f>
        <v>0.23402777777777775</v>
      </c>
      <c r="M13" s="86">
        <f aca="true" t="shared" si="15" ref="M13:M65">M12+I13</f>
        <v>0.3173611111111111</v>
      </c>
      <c r="N13" s="86">
        <f aca="true" t="shared" si="16" ref="N13:N65">N12+I13</f>
        <v>0.4909722222222222</v>
      </c>
      <c r="O13" s="86">
        <f aca="true" t="shared" si="17" ref="O13:O65">I13+O12</f>
        <v>0.5951388888888889</v>
      </c>
      <c r="P13" s="86">
        <f t="shared" si="2"/>
        <v>0.6923611111111111</v>
      </c>
      <c r="Q13" s="95">
        <f t="shared" si="3"/>
        <v>0.6576388888888889</v>
      </c>
      <c r="R13" s="82">
        <f aca="true" t="shared" si="18" ref="R13:R65">SUM(R12+1)</f>
        <v>3</v>
      </c>
      <c r="S13" s="150" t="s">
        <v>405</v>
      </c>
      <c r="T13" s="82" t="s">
        <v>31</v>
      </c>
      <c r="U13" s="82" t="s">
        <v>350</v>
      </c>
      <c r="V13" s="82">
        <v>10</v>
      </c>
      <c r="W13" s="83">
        <f t="shared" si="1"/>
        <v>45</v>
      </c>
      <c r="X13" s="84">
        <v>1.5</v>
      </c>
      <c r="Y13" s="85">
        <f t="shared" si="4"/>
        <v>4.6</v>
      </c>
      <c r="Z13" s="86">
        <v>0.001388888888888889</v>
      </c>
      <c r="AA13" s="86">
        <f t="shared" si="5"/>
        <v>0.004166666666666667</v>
      </c>
      <c r="AB13" s="86">
        <f aca="true" t="shared" si="19" ref="AB13:AB65">AB12+Z13</f>
        <v>0.2298611111111111</v>
      </c>
      <c r="AC13" s="86">
        <f t="shared" si="6"/>
        <v>0.36180555555555555</v>
      </c>
      <c r="AD13" s="86">
        <f t="shared" si="7"/>
        <v>0.4763888888888889</v>
      </c>
      <c r="AE13" s="86">
        <f t="shared" si="8"/>
        <v>0.61875</v>
      </c>
      <c r="AF13" s="86">
        <f t="shared" si="9"/>
        <v>0.7125</v>
      </c>
      <c r="AG13" s="165">
        <f t="shared" si="10"/>
        <v>0.7888888888888889</v>
      </c>
      <c r="AH13" s="62"/>
      <c r="AI13" s="62"/>
      <c r="AJ13" s="62"/>
      <c r="AK13" s="62"/>
    </row>
    <row r="14" spans="1:37" s="43" customFormat="1" ht="12">
      <c r="A14" s="138">
        <f t="shared" si="11"/>
        <v>4</v>
      </c>
      <c r="B14" s="81" t="s">
        <v>370</v>
      </c>
      <c r="C14" s="82" t="s">
        <v>31</v>
      </c>
      <c r="D14" s="82" t="s">
        <v>359</v>
      </c>
      <c r="E14" s="167" t="s">
        <v>348</v>
      </c>
      <c r="F14" s="83">
        <f t="shared" si="0"/>
        <v>34.800000000000004</v>
      </c>
      <c r="G14" s="84">
        <v>2.9</v>
      </c>
      <c r="H14" s="85">
        <f t="shared" si="12"/>
        <v>5.8</v>
      </c>
      <c r="I14" s="86">
        <v>0.003472222222222222</v>
      </c>
      <c r="J14" s="86">
        <f t="shared" si="13"/>
        <v>0.008333333333333333</v>
      </c>
      <c r="K14" s="167" t="s">
        <v>362</v>
      </c>
      <c r="L14" s="86">
        <f t="shared" si="14"/>
        <v>0.23749999999999996</v>
      </c>
      <c r="M14" s="86">
        <f t="shared" si="15"/>
        <v>0.3208333333333333</v>
      </c>
      <c r="N14" s="86">
        <f t="shared" si="16"/>
        <v>0.4944444444444444</v>
      </c>
      <c r="O14" s="86">
        <f t="shared" si="17"/>
        <v>0.5986111111111111</v>
      </c>
      <c r="P14" s="86">
        <f t="shared" si="2"/>
        <v>0.6958333333333333</v>
      </c>
      <c r="Q14" s="95">
        <f t="shared" si="3"/>
        <v>0.6611111111111111</v>
      </c>
      <c r="R14" s="82">
        <f t="shared" si="18"/>
        <v>4</v>
      </c>
      <c r="S14" s="150" t="s">
        <v>406</v>
      </c>
      <c r="T14" s="82" t="s">
        <v>31</v>
      </c>
      <c r="U14" s="82" t="s">
        <v>350</v>
      </c>
      <c r="V14" s="82">
        <v>12</v>
      </c>
      <c r="W14" s="83">
        <f t="shared" si="1"/>
        <v>39</v>
      </c>
      <c r="X14" s="84">
        <v>1.3</v>
      </c>
      <c r="Y14" s="85">
        <f t="shared" si="4"/>
        <v>5.8999999999999995</v>
      </c>
      <c r="Z14" s="86">
        <v>0.001388888888888889</v>
      </c>
      <c r="AA14" s="86">
        <f t="shared" si="5"/>
        <v>0.005555555555555556</v>
      </c>
      <c r="AB14" s="86">
        <f t="shared" si="19"/>
        <v>0.23124999999999998</v>
      </c>
      <c r="AC14" s="86">
        <f t="shared" si="6"/>
        <v>0.36319444444444443</v>
      </c>
      <c r="AD14" s="86">
        <f t="shared" si="7"/>
        <v>0.4777777777777778</v>
      </c>
      <c r="AE14" s="86">
        <f t="shared" si="8"/>
        <v>0.6201388888888889</v>
      </c>
      <c r="AF14" s="86">
        <f t="shared" si="9"/>
        <v>0.7138888888888889</v>
      </c>
      <c r="AG14" s="165">
        <f t="shared" si="10"/>
        <v>0.7902777777777777</v>
      </c>
      <c r="AH14" s="62"/>
      <c r="AI14" s="62"/>
      <c r="AJ14" s="62"/>
      <c r="AK14" s="62"/>
    </row>
    <row r="15" spans="1:37" s="43" customFormat="1" ht="12">
      <c r="A15" s="138">
        <f t="shared" si="11"/>
        <v>5</v>
      </c>
      <c r="B15" s="81" t="s">
        <v>291</v>
      </c>
      <c r="C15" s="82" t="s">
        <v>31</v>
      </c>
      <c r="D15" s="82" t="s">
        <v>359</v>
      </c>
      <c r="E15" s="167" t="s">
        <v>362</v>
      </c>
      <c r="F15" s="83">
        <f t="shared" si="0"/>
        <v>24</v>
      </c>
      <c r="G15" s="84">
        <v>0.4</v>
      </c>
      <c r="H15" s="85">
        <f t="shared" si="12"/>
        <v>6.2</v>
      </c>
      <c r="I15" s="86">
        <v>0.0006944444444444445</v>
      </c>
      <c r="J15" s="86">
        <f t="shared" si="13"/>
        <v>0.009027777777777777</v>
      </c>
      <c r="K15" s="167" t="s">
        <v>362</v>
      </c>
      <c r="L15" s="86">
        <f t="shared" si="14"/>
        <v>0.2381944444444444</v>
      </c>
      <c r="M15" s="86">
        <f t="shared" si="15"/>
        <v>0.32152777777777775</v>
      </c>
      <c r="N15" s="86">
        <f t="shared" si="16"/>
        <v>0.49513888888888885</v>
      </c>
      <c r="O15" s="86">
        <f t="shared" si="17"/>
        <v>0.5993055555555555</v>
      </c>
      <c r="P15" s="86">
        <f t="shared" si="2"/>
        <v>0.6965277777777777</v>
      </c>
      <c r="Q15" s="95">
        <f t="shared" si="3"/>
        <v>0.6618055555555555</v>
      </c>
      <c r="R15" s="82">
        <f t="shared" si="18"/>
        <v>5</v>
      </c>
      <c r="S15" s="150" t="s">
        <v>407</v>
      </c>
      <c r="T15" s="82" t="s">
        <v>31</v>
      </c>
      <c r="U15" s="82" t="s">
        <v>350</v>
      </c>
      <c r="V15" s="82">
        <v>14</v>
      </c>
      <c r="W15" s="83">
        <f t="shared" si="1"/>
        <v>56.99999999999999</v>
      </c>
      <c r="X15" s="84">
        <v>3.8</v>
      </c>
      <c r="Y15" s="85">
        <f t="shared" si="4"/>
        <v>9.7</v>
      </c>
      <c r="Z15" s="86">
        <v>0.002777777777777778</v>
      </c>
      <c r="AA15" s="86">
        <f t="shared" si="5"/>
        <v>0.008333333333333333</v>
      </c>
      <c r="AB15" s="86">
        <f t="shared" si="19"/>
        <v>0.23402777777777775</v>
      </c>
      <c r="AC15" s="86">
        <f t="shared" si="6"/>
        <v>0.3659722222222222</v>
      </c>
      <c r="AD15" s="86">
        <f t="shared" si="7"/>
        <v>0.48055555555555557</v>
      </c>
      <c r="AE15" s="86">
        <f t="shared" si="8"/>
        <v>0.6229166666666667</v>
      </c>
      <c r="AF15" s="86">
        <f t="shared" si="9"/>
        <v>0.7166666666666667</v>
      </c>
      <c r="AG15" s="165">
        <f t="shared" si="10"/>
        <v>0.7930555555555555</v>
      </c>
      <c r="AH15" s="62"/>
      <c r="AI15" s="62"/>
      <c r="AJ15" s="62"/>
      <c r="AK15" s="62"/>
    </row>
    <row r="16" spans="1:37" s="43" customFormat="1" ht="12">
      <c r="A16" s="138">
        <f t="shared" si="11"/>
        <v>6</v>
      </c>
      <c r="B16" s="81" t="s">
        <v>246</v>
      </c>
      <c r="C16" s="82" t="s">
        <v>81</v>
      </c>
      <c r="D16" s="82" t="s">
        <v>358</v>
      </c>
      <c r="E16" s="167" t="s">
        <v>362</v>
      </c>
      <c r="F16" s="83">
        <f t="shared" si="0"/>
        <v>39</v>
      </c>
      <c r="G16" s="84">
        <v>1.3</v>
      </c>
      <c r="H16" s="85">
        <f t="shared" si="12"/>
        <v>7.5</v>
      </c>
      <c r="I16" s="86">
        <v>0.001388888888888889</v>
      </c>
      <c r="J16" s="86">
        <f t="shared" si="13"/>
        <v>0.010416666666666666</v>
      </c>
      <c r="K16" s="167" t="s">
        <v>362</v>
      </c>
      <c r="L16" s="86">
        <f t="shared" si="14"/>
        <v>0.2395833333333333</v>
      </c>
      <c r="M16" s="86">
        <f t="shared" si="15"/>
        <v>0.32291666666666663</v>
      </c>
      <c r="N16" s="86">
        <f t="shared" si="16"/>
        <v>0.49652777777777773</v>
      </c>
      <c r="O16" s="86">
        <f t="shared" si="17"/>
        <v>0.6006944444444444</v>
      </c>
      <c r="P16" s="86">
        <f t="shared" si="2"/>
        <v>0.6979166666666666</v>
      </c>
      <c r="Q16" s="95">
        <f t="shared" si="3"/>
        <v>0.6631944444444444</v>
      </c>
      <c r="R16" s="82">
        <f t="shared" si="18"/>
        <v>6</v>
      </c>
      <c r="S16" s="150" t="s">
        <v>408</v>
      </c>
      <c r="T16" s="82" t="s">
        <v>31</v>
      </c>
      <c r="U16" s="82" t="s">
        <v>350</v>
      </c>
      <c r="V16" s="82">
        <v>16</v>
      </c>
      <c r="W16" s="83">
        <f t="shared" si="1"/>
        <v>33</v>
      </c>
      <c r="X16" s="84">
        <v>1.1</v>
      </c>
      <c r="Y16" s="85">
        <f t="shared" si="4"/>
        <v>10.799999999999999</v>
      </c>
      <c r="Z16" s="86">
        <v>0.001388888888888889</v>
      </c>
      <c r="AA16" s="86">
        <f t="shared" si="5"/>
        <v>0.009722222222222222</v>
      </c>
      <c r="AB16" s="86">
        <f t="shared" si="19"/>
        <v>0.23541666666666664</v>
      </c>
      <c r="AC16" s="86">
        <f t="shared" si="6"/>
        <v>0.3673611111111111</v>
      </c>
      <c r="AD16" s="86">
        <f t="shared" si="7"/>
        <v>0.48194444444444445</v>
      </c>
      <c r="AE16" s="86">
        <f t="shared" si="8"/>
        <v>0.6243055555555556</v>
      </c>
      <c r="AF16" s="86">
        <f t="shared" si="9"/>
        <v>0.7180555555555556</v>
      </c>
      <c r="AG16" s="165">
        <f t="shared" si="10"/>
        <v>0.7944444444444444</v>
      </c>
      <c r="AH16" s="62"/>
      <c r="AI16" s="62"/>
      <c r="AJ16" s="62"/>
      <c r="AK16" s="62"/>
    </row>
    <row r="17" spans="1:37" s="43" customFormat="1" ht="12">
      <c r="A17" s="138">
        <f t="shared" si="11"/>
        <v>7</v>
      </c>
      <c r="B17" s="81" t="s">
        <v>105</v>
      </c>
      <c r="C17" s="82" t="s">
        <v>81</v>
      </c>
      <c r="D17" s="82" t="s">
        <v>358</v>
      </c>
      <c r="E17" s="167" t="s">
        <v>362</v>
      </c>
      <c r="F17" s="83">
        <f t="shared" si="0"/>
        <v>41.99999999999999</v>
      </c>
      <c r="G17" s="84">
        <v>1.4</v>
      </c>
      <c r="H17" s="85">
        <f t="shared" si="12"/>
        <v>8.9</v>
      </c>
      <c r="I17" s="86">
        <v>0.001388888888888889</v>
      </c>
      <c r="J17" s="86">
        <f t="shared" si="13"/>
        <v>0.011805555555555555</v>
      </c>
      <c r="K17" s="167" t="s">
        <v>362</v>
      </c>
      <c r="L17" s="86">
        <f t="shared" si="14"/>
        <v>0.24097222222222217</v>
      </c>
      <c r="M17" s="86">
        <f t="shared" si="15"/>
        <v>0.3243055555555555</v>
      </c>
      <c r="N17" s="86">
        <f t="shared" si="16"/>
        <v>0.4979166666666666</v>
      </c>
      <c r="O17" s="86">
        <f t="shared" si="17"/>
        <v>0.6020833333333333</v>
      </c>
      <c r="P17" s="86">
        <f t="shared" si="2"/>
        <v>0.6993055555555555</v>
      </c>
      <c r="Q17" s="95">
        <f t="shared" si="3"/>
        <v>0.6645833333333333</v>
      </c>
      <c r="R17" s="82">
        <f t="shared" si="18"/>
        <v>7</v>
      </c>
      <c r="S17" s="150" t="s">
        <v>409</v>
      </c>
      <c r="T17" s="82" t="s">
        <v>31</v>
      </c>
      <c r="U17" s="82" t="s">
        <v>351</v>
      </c>
      <c r="V17" s="82">
        <v>28</v>
      </c>
      <c r="W17" s="83">
        <f t="shared" si="1"/>
        <v>44</v>
      </c>
      <c r="X17" s="84">
        <v>2.2</v>
      </c>
      <c r="Y17" s="85">
        <f t="shared" si="4"/>
        <v>13</v>
      </c>
      <c r="Z17" s="86">
        <v>0.0020833333333333333</v>
      </c>
      <c r="AA17" s="86">
        <f t="shared" si="5"/>
        <v>0.011805555555555555</v>
      </c>
      <c r="AB17" s="86">
        <f t="shared" si="19"/>
        <v>0.23749999999999996</v>
      </c>
      <c r="AC17" s="86">
        <f t="shared" si="6"/>
        <v>0.3694444444444444</v>
      </c>
      <c r="AD17" s="86">
        <f t="shared" si="7"/>
        <v>0.4840277777777778</v>
      </c>
      <c r="AE17" s="86">
        <f t="shared" si="8"/>
        <v>0.6263888888888889</v>
      </c>
      <c r="AF17" s="86">
        <f t="shared" si="9"/>
        <v>0.7201388888888889</v>
      </c>
      <c r="AG17" s="165">
        <f t="shared" si="10"/>
        <v>0.7965277777777777</v>
      </c>
      <c r="AH17" s="62"/>
      <c r="AI17" s="62"/>
      <c r="AJ17" s="62"/>
      <c r="AK17" s="62"/>
    </row>
    <row r="18" spans="1:37" s="43" customFormat="1" ht="12">
      <c r="A18" s="138">
        <f t="shared" si="11"/>
        <v>8</v>
      </c>
      <c r="B18" s="81" t="s">
        <v>106</v>
      </c>
      <c r="C18" s="82" t="s">
        <v>81</v>
      </c>
      <c r="D18" s="82" t="s">
        <v>358</v>
      </c>
      <c r="E18" s="167" t="s">
        <v>362</v>
      </c>
      <c r="F18" s="83">
        <f t="shared" si="0"/>
        <v>48</v>
      </c>
      <c r="G18" s="84">
        <v>1.6</v>
      </c>
      <c r="H18" s="85">
        <f t="shared" si="12"/>
        <v>10.5</v>
      </c>
      <c r="I18" s="86">
        <v>0.001388888888888889</v>
      </c>
      <c r="J18" s="86">
        <f t="shared" si="13"/>
        <v>0.013194444444444444</v>
      </c>
      <c r="K18" s="167" t="s">
        <v>362</v>
      </c>
      <c r="L18" s="86">
        <f t="shared" si="14"/>
        <v>0.24236111111111105</v>
      </c>
      <c r="M18" s="86">
        <f t="shared" si="15"/>
        <v>0.3256944444444444</v>
      </c>
      <c r="N18" s="86">
        <f t="shared" si="16"/>
        <v>0.4993055555555555</v>
      </c>
      <c r="O18" s="86">
        <f t="shared" si="17"/>
        <v>0.6034722222222222</v>
      </c>
      <c r="P18" s="86">
        <f t="shared" si="2"/>
        <v>0.7006944444444444</v>
      </c>
      <c r="Q18" s="95">
        <f t="shared" si="3"/>
        <v>0.6659722222222222</v>
      </c>
      <c r="R18" s="82">
        <f t="shared" si="18"/>
        <v>8</v>
      </c>
      <c r="S18" s="150" t="s">
        <v>410</v>
      </c>
      <c r="T18" s="82" t="s">
        <v>31</v>
      </c>
      <c r="U18" s="82" t="s">
        <v>351</v>
      </c>
      <c r="V18" s="82">
        <v>30</v>
      </c>
      <c r="W18" s="83">
        <f t="shared" si="1"/>
        <v>30</v>
      </c>
      <c r="X18" s="84">
        <v>1</v>
      </c>
      <c r="Y18" s="85">
        <f t="shared" si="4"/>
        <v>14</v>
      </c>
      <c r="Z18" s="86">
        <v>0.001388888888888889</v>
      </c>
      <c r="AA18" s="86">
        <f t="shared" si="5"/>
        <v>0.013194444444444444</v>
      </c>
      <c r="AB18" s="86">
        <f t="shared" si="19"/>
        <v>0.23888888888888885</v>
      </c>
      <c r="AC18" s="86">
        <f t="shared" si="6"/>
        <v>0.3708333333333333</v>
      </c>
      <c r="AD18" s="86">
        <f t="shared" si="7"/>
        <v>0.48541666666666666</v>
      </c>
      <c r="AE18" s="86">
        <f t="shared" si="8"/>
        <v>0.6277777777777778</v>
      </c>
      <c r="AF18" s="86">
        <f t="shared" si="9"/>
        <v>0.7215277777777778</v>
      </c>
      <c r="AG18" s="165">
        <f t="shared" si="10"/>
        <v>0.7979166666666666</v>
      </c>
      <c r="AH18" s="62"/>
      <c r="AI18" s="62"/>
      <c r="AJ18" s="62"/>
      <c r="AK18" s="62"/>
    </row>
    <row r="19" spans="1:37" s="43" customFormat="1" ht="12">
      <c r="A19" s="138">
        <f t="shared" si="11"/>
        <v>9</v>
      </c>
      <c r="B19" s="81" t="s">
        <v>107</v>
      </c>
      <c r="C19" s="82" t="s">
        <v>81</v>
      </c>
      <c r="D19" s="82" t="s">
        <v>358</v>
      </c>
      <c r="E19" s="167" t="s">
        <v>362</v>
      </c>
      <c r="F19" s="83">
        <f t="shared" si="0"/>
        <v>30</v>
      </c>
      <c r="G19" s="84">
        <v>0.5</v>
      </c>
      <c r="H19" s="85">
        <f t="shared" si="12"/>
        <v>11</v>
      </c>
      <c r="I19" s="86">
        <v>0.0006944444444444445</v>
      </c>
      <c r="J19" s="86">
        <f t="shared" si="13"/>
        <v>0.013888888888888888</v>
      </c>
      <c r="K19" s="167" t="s">
        <v>362</v>
      </c>
      <c r="L19" s="86">
        <f t="shared" si="14"/>
        <v>0.2430555555555555</v>
      </c>
      <c r="M19" s="86">
        <f t="shared" si="15"/>
        <v>0.32638888888888884</v>
      </c>
      <c r="N19" s="86">
        <f t="shared" si="16"/>
        <v>0.49999999999999994</v>
      </c>
      <c r="O19" s="86">
        <f t="shared" si="17"/>
        <v>0.6041666666666666</v>
      </c>
      <c r="P19" s="86">
        <f t="shared" si="2"/>
        <v>0.7013888888888888</v>
      </c>
      <c r="Q19" s="95">
        <f t="shared" si="3"/>
        <v>0.6666666666666666</v>
      </c>
      <c r="R19" s="82">
        <f t="shared" si="18"/>
        <v>9</v>
      </c>
      <c r="S19" s="150" t="s">
        <v>411</v>
      </c>
      <c r="T19" s="82" t="s">
        <v>31</v>
      </c>
      <c r="U19" s="82" t="s">
        <v>351</v>
      </c>
      <c r="V19" s="82">
        <v>32</v>
      </c>
      <c r="W19" s="83">
        <f t="shared" si="1"/>
        <v>45</v>
      </c>
      <c r="X19" s="84">
        <v>1.5</v>
      </c>
      <c r="Y19" s="85">
        <f t="shared" si="4"/>
        <v>15.5</v>
      </c>
      <c r="Z19" s="86">
        <v>0.001388888888888889</v>
      </c>
      <c r="AA19" s="86">
        <f t="shared" si="5"/>
        <v>0.014583333333333334</v>
      </c>
      <c r="AB19" s="86">
        <f t="shared" si="19"/>
        <v>0.24027777777777773</v>
      </c>
      <c r="AC19" s="86">
        <f t="shared" si="6"/>
        <v>0.3722222222222222</v>
      </c>
      <c r="AD19" s="86">
        <f t="shared" si="7"/>
        <v>0.48680555555555555</v>
      </c>
      <c r="AE19" s="86">
        <f t="shared" si="8"/>
        <v>0.6291666666666667</v>
      </c>
      <c r="AF19" s="86">
        <f t="shared" si="9"/>
        <v>0.7229166666666667</v>
      </c>
      <c r="AG19" s="165">
        <f t="shared" si="10"/>
        <v>0.7993055555555555</v>
      </c>
      <c r="AH19" s="62"/>
      <c r="AI19" s="62"/>
      <c r="AJ19" s="62"/>
      <c r="AK19" s="62"/>
    </row>
    <row r="20" spans="1:37" s="43" customFormat="1" ht="12">
      <c r="A20" s="138">
        <f t="shared" si="11"/>
        <v>10</v>
      </c>
      <c r="B20" s="81" t="s">
        <v>108</v>
      </c>
      <c r="C20" s="82" t="s">
        <v>81</v>
      </c>
      <c r="D20" s="82" t="s">
        <v>358</v>
      </c>
      <c r="E20" s="167" t="s">
        <v>362</v>
      </c>
      <c r="F20" s="83">
        <f t="shared" si="0"/>
        <v>30</v>
      </c>
      <c r="G20" s="84">
        <v>1</v>
      </c>
      <c r="H20" s="85">
        <f t="shared" si="12"/>
        <v>12</v>
      </c>
      <c r="I20" s="86">
        <v>0.001388888888888889</v>
      </c>
      <c r="J20" s="86">
        <f t="shared" si="13"/>
        <v>0.015277777777777777</v>
      </c>
      <c r="K20" s="167" t="s">
        <v>362</v>
      </c>
      <c r="L20" s="86">
        <f t="shared" si="14"/>
        <v>0.24444444444444438</v>
      </c>
      <c r="M20" s="86">
        <f t="shared" si="15"/>
        <v>0.3277777777777777</v>
      </c>
      <c r="N20" s="86">
        <f t="shared" si="16"/>
        <v>0.5013888888888889</v>
      </c>
      <c r="O20" s="86">
        <f t="shared" si="17"/>
        <v>0.6055555555555555</v>
      </c>
      <c r="P20" s="86">
        <f t="shared" si="2"/>
        <v>0.7027777777777777</v>
      </c>
      <c r="Q20" s="95">
        <f t="shared" si="3"/>
        <v>0.6680555555555555</v>
      </c>
      <c r="R20" s="82">
        <f t="shared" si="18"/>
        <v>10</v>
      </c>
      <c r="S20" s="150" t="s">
        <v>391</v>
      </c>
      <c r="T20" s="82" t="s">
        <v>31</v>
      </c>
      <c r="U20" s="82" t="s">
        <v>351</v>
      </c>
      <c r="V20" s="82">
        <v>34</v>
      </c>
      <c r="W20" s="83">
        <f t="shared" si="1"/>
        <v>41.99999999999999</v>
      </c>
      <c r="X20" s="84">
        <v>1.4</v>
      </c>
      <c r="Y20" s="85">
        <f t="shared" si="4"/>
        <v>16.9</v>
      </c>
      <c r="Z20" s="86">
        <v>0.001388888888888889</v>
      </c>
      <c r="AA20" s="86">
        <f t="shared" si="5"/>
        <v>0.01597222222222222</v>
      </c>
      <c r="AB20" s="86">
        <f t="shared" si="19"/>
        <v>0.2416666666666666</v>
      </c>
      <c r="AC20" s="86">
        <f t="shared" si="6"/>
        <v>0.37361111111111106</v>
      </c>
      <c r="AD20" s="86">
        <f t="shared" si="7"/>
        <v>0.48819444444444443</v>
      </c>
      <c r="AE20" s="86">
        <f t="shared" si="8"/>
        <v>0.6305555555555555</v>
      </c>
      <c r="AF20" s="86">
        <f t="shared" si="9"/>
        <v>0.7243055555555555</v>
      </c>
      <c r="AG20" s="165">
        <f t="shared" si="10"/>
        <v>0.8006944444444444</v>
      </c>
      <c r="AH20" s="62"/>
      <c r="AI20" s="62"/>
      <c r="AJ20" s="62"/>
      <c r="AK20" s="62"/>
    </row>
    <row r="21" spans="1:37" s="43" customFormat="1" ht="12">
      <c r="A21" s="138">
        <f t="shared" si="11"/>
        <v>11</v>
      </c>
      <c r="B21" s="81" t="s">
        <v>371</v>
      </c>
      <c r="C21" s="82" t="s">
        <v>361</v>
      </c>
      <c r="D21" s="82">
        <v>742</v>
      </c>
      <c r="E21" s="167" t="s">
        <v>348</v>
      </c>
      <c r="F21" s="83">
        <f t="shared" si="0"/>
        <v>36</v>
      </c>
      <c r="G21" s="84">
        <v>1.8</v>
      </c>
      <c r="H21" s="85">
        <f t="shared" si="12"/>
        <v>13.8</v>
      </c>
      <c r="I21" s="86">
        <v>0.0020833333333333333</v>
      </c>
      <c r="J21" s="86">
        <f t="shared" si="13"/>
        <v>0.017361111111111112</v>
      </c>
      <c r="K21" s="167" t="s">
        <v>362</v>
      </c>
      <c r="L21" s="86">
        <f t="shared" si="14"/>
        <v>0.2465277777777777</v>
      </c>
      <c r="M21" s="86">
        <f t="shared" si="15"/>
        <v>0.32986111111111105</v>
      </c>
      <c r="N21" s="86">
        <f t="shared" si="16"/>
        <v>0.5034722222222222</v>
      </c>
      <c r="O21" s="86">
        <f t="shared" si="17"/>
        <v>0.6076388888888888</v>
      </c>
      <c r="P21" s="86">
        <f t="shared" si="2"/>
        <v>0.704861111111111</v>
      </c>
      <c r="Q21" s="95">
        <f t="shared" si="3"/>
        <v>0.6701388888888888</v>
      </c>
      <c r="R21" s="82">
        <f t="shared" si="18"/>
        <v>11</v>
      </c>
      <c r="S21" s="150" t="s">
        <v>412</v>
      </c>
      <c r="T21" s="82" t="s">
        <v>31</v>
      </c>
      <c r="U21" s="82" t="s">
        <v>351</v>
      </c>
      <c r="V21" s="82">
        <v>36</v>
      </c>
      <c r="W21" s="83">
        <f t="shared" si="1"/>
        <v>35.99999999999999</v>
      </c>
      <c r="X21" s="84">
        <v>0.6</v>
      </c>
      <c r="Y21" s="85">
        <f t="shared" si="4"/>
        <v>17.5</v>
      </c>
      <c r="Z21" s="86">
        <v>0.0006944444444444445</v>
      </c>
      <c r="AA21" s="86">
        <f t="shared" si="5"/>
        <v>0.016666666666666666</v>
      </c>
      <c r="AB21" s="86">
        <f t="shared" si="19"/>
        <v>0.24236111111111105</v>
      </c>
      <c r="AC21" s="86">
        <f t="shared" si="6"/>
        <v>0.3743055555555555</v>
      </c>
      <c r="AD21" s="86">
        <f t="shared" si="7"/>
        <v>0.4888888888888889</v>
      </c>
      <c r="AE21" s="86">
        <f t="shared" si="8"/>
        <v>0.63125</v>
      </c>
      <c r="AF21" s="86">
        <f t="shared" si="9"/>
        <v>0.725</v>
      </c>
      <c r="AG21" s="165">
        <f t="shared" si="10"/>
        <v>0.8013888888888888</v>
      </c>
      <c r="AH21" s="62"/>
      <c r="AI21" s="62"/>
      <c r="AJ21" s="62"/>
      <c r="AK21" s="62"/>
    </row>
    <row r="22" spans="1:37" s="43" customFormat="1" ht="12">
      <c r="A22" s="138">
        <f t="shared" si="11"/>
        <v>12</v>
      </c>
      <c r="B22" s="81" t="s">
        <v>372</v>
      </c>
      <c r="C22" s="82" t="s">
        <v>40</v>
      </c>
      <c r="D22" s="82">
        <v>742</v>
      </c>
      <c r="E22" s="167" t="s">
        <v>363</v>
      </c>
      <c r="F22" s="83">
        <f t="shared" si="0"/>
        <v>38</v>
      </c>
      <c r="G22" s="84">
        <v>1.9</v>
      </c>
      <c r="H22" s="85">
        <f t="shared" si="12"/>
        <v>15.700000000000001</v>
      </c>
      <c r="I22" s="86">
        <v>0.0020833333333333333</v>
      </c>
      <c r="J22" s="86">
        <f t="shared" si="13"/>
        <v>0.019444444444444445</v>
      </c>
      <c r="K22" s="167" t="s">
        <v>362</v>
      </c>
      <c r="L22" s="86">
        <f t="shared" si="14"/>
        <v>0.24861111111111103</v>
      </c>
      <c r="M22" s="86">
        <f t="shared" si="15"/>
        <v>0.3319444444444444</v>
      </c>
      <c r="N22" s="86">
        <f t="shared" si="16"/>
        <v>0.5055555555555555</v>
      </c>
      <c r="O22" s="86">
        <f t="shared" si="17"/>
        <v>0.6097222222222222</v>
      </c>
      <c r="P22" s="86">
        <f t="shared" si="2"/>
        <v>0.7069444444444444</v>
      </c>
      <c r="Q22" s="95">
        <f t="shared" si="3"/>
        <v>0.6722222222222222</v>
      </c>
      <c r="R22" s="82">
        <f t="shared" si="18"/>
        <v>12</v>
      </c>
      <c r="S22" s="150" t="s">
        <v>413</v>
      </c>
      <c r="T22" s="82" t="s">
        <v>31</v>
      </c>
      <c r="U22" s="82" t="s">
        <v>351</v>
      </c>
      <c r="V22" s="82">
        <v>38</v>
      </c>
      <c r="W22" s="83">
        <f t="shared" si="1"/>
        <v>40</v>
      </c>
      <c r="X22" s="84">
        <v>2</v>
      </c>
      <c r="Y22" s="85">
        <f t="shared" si="4"/>
        <v>19.5</v>
      </c>
      <c r="Z22" s="86">
        <v>0.0020833333333333333</v>
      </c>
      <c r="AA22" s="86">
        <f t="shared" si="5"/>
        <v>0.01875</v>
      </c>
      <c r="AB22" s="86">
        <f t="shared" si="19"/>
        <v>0.24444444444444438</v>
      </c>
      <c r="AC22" s="86">
        <f t="shared" si="6"/>
        <v>0.37638888888888883</v>
      </c>
      <c r="AD22" s="86">
        <f t="shared" si="7"/>
        <v>0.4909722222222222</v>
      </c>
      <c r="AE22" s="86">
        <f t="shared" si="8"/>
        <v>0.6333333333333333</v>
      </c>
      <c r="AF22" s="86">
        <f t="shared" si="9"/>
        <v>0.7270833333333333</v>
      </c>
      <c r="AG22" s="165">
        <f t="shared" si="10"/>
        <v>0.8034722222222221</v>
      </c>
      <c r="AH22" s="62"/>
      <c r="AI22" s="62"/>
      <c r="AJ22" s="62"/>
      <c r="AK22" s="62"/>
    </row>
    <row r="23" spans="1:37" s="43" customFormat="1" ht="12">
      <c r="A23" s="138">
        <f t="shared" si="11"/>
        <v>13</v>
      </c>
      <c r="B23" s="81" t="s">
        <v>373</v>
      </c>
      <c r="C23" s="82" t="s">
        <v>40</v>
      </c>
      <c r="D23" s="82">
        <v>742</v>
      </c>
      <c r="E23" s="167" t="s">
        <v>364</v>
      </c>
      <c r="F23" s="83">
        <f t="shared" si="0"/>
        <v>35.99999999999999</v>
      </c>
      <c r="G23" s="84">
        <v>1.2</v>
      </c>
      <c r="H23" s="85">
        <f t="shared" si="12"/>
        <v>16.900000000000002</v>
      </c>
      <c r="I23" s="86">
        <v>0.001388888888888889</v>
      </c>
      <c r="J23" s="86">
        <f t="shared" si="13"/>
        <v>0.020833333333333332</v>
      </c>
      <c r="K23" s="167" t="s">
        <v>362</v>
      </c>
      <c r="L23" s="86">
        <f t="shared" si="14"/>
        <v>0.24999999999999992</v>
      </c>
      <c r="M23" s="86">
        <f t="shared" si="15"/>
        <v>0.33333333333333326</v>
      </c>
      <c r="N23" s="86">
        <f t="shared" si="16"/>
        <v>0.5069444444444444</v>
      </c>
      <c r="O23" s="86">
        <f t="shared" si="17"/>
        <v>0.611111111111111</v>
      </c>
      <c r="P23" s="86">
        <f t="shared" si="2"/>
        <v>0.7083333333333333</v>
      </c>
      <c r="Q23" s="95">
        <f t="shared" si="3"/>
        <v>0.673611111111111</v>
      </c>
      <c r="R23" s="82">
        <f t="shared" si="18"/>
        <v>13</v>
      </c>
      <c r="S23" s="150" t="s">
        <v>388</v>
      </c>
      <c r="T23" s="82" t="s">
        <v>31</v>
      </c>
      <c r="U23" s="82" t="s">
        <v>351</v>
      </c>
      <c r="V23" s="82">
        <v>40</v>
      </c>
      <c r="W23" s="83">
        <f t="shared" si="1"/>
        <v>32</v>
      </c>
      <c r="X23" s="84">
        <v>1.6</v>
      </c>
      <c r="Y23" s="85">
        <f t="shared" si="4"/>
        <v>21.1</v>
      </c>
      <c r="Z23" s="86">
        <v>0.0020833333333333333</v>
      </c>
      <c r="AA23" s="86">
        <f t="shared" si="5"/>
        <v>0.020833333333333332</v>
      </c>
      <c r="AB23" s="86">
        <f t="shared" si="19"/>
        <v>0.2465277777777777</v>
      </c>
      <c r="AC23" s="86">
        <f t="shared" si="6"/>
        <v>0.37847222222222215</v>
      </c>
      <c r="AD23" s="86">
        <f t="shared" si="7"/>
        <v>0.4930555555555555</v>
      </c>
      <c r="AE23" s="86">
        <f t="shared" si="8"/>
        <v>0.6354166666666666</v>
      </c>
      <c r="AF23" s="86">
        <f t="shared" si="9"/>
        <v>0.7291666666666666</v>
      </c>
      <c r="AG23" s="165">
        <f t="shared" si="10"/>
        <v>0.8055555555555555</v>
      </c>
      <c r="AH23" s="62"/>
      <c r="AI23" s="62"/>
      <c r="AJ23" s="62"/>
      <c r="AK23" s="62"/>
    </row>
    <row r="24" spans="1:37" s="43" customFormat="1" ht="12">
      <c r="A24" s="138">
        <f t="shared" si="11"/>
        <v>14</v>
      </c>
      <c r="B24" s="81" t="s">
        <v>374</v>
      </c>
      <c r="C24" s="82" t="s">
        <v>361</v>
      </c>
      <c r="D24" s="82">
        <v>742</v>
      </c>
      <c r="E24" s="167" t="s">
        <v>365</v>
      </c>
      <c r="F24" s="83">
        <f t="shared" si="0"/>
        <v>44</v>
      </c>
      <c r="G24" s="84">
        <v>2.2</v>
      </c>
      <c r="H24" s="85">
        <f t="shared" si="12"/>
        <v>19.1</v>
      </c>
      <c r="I24" s="86">
        <v>0.0020833333333333333</v>
      </c>
      <c r="J24" s="86">
        <f t="shared" si="13"/>
        <v>0.022916666666666665</v>
      </c>
      <c r="K24" s="167" t="s">
        <v>362</v>
      </c>
      <c r="L24" s="86">
        <f t="shared" si="14"/>
        <v>0.25208333333333327</v>
      </c>
      <c r="M24" s="86">
        <f t="shared" si="15"/>
        <v>0.3354166666666666</v>
      </c>
      <c r="N24" s="86">
        <f t="shared" si="16"/>
        <v>0.5090277777777777</v>
      </c>
      <c r="O24" s="86">
        <f t="shared" si="17"/>
        <v>0.6131944444444444</v>
      </c>
      <c r="P24" s="86">
        <f t="shared" si="2"/>
        <v>0.7104166666666666</v>
      </c>
      <c r="Q24" s="95">
        <f t="shared" si="3"/>
        <v>0.6756944444444444</v>
      </c>
      <c r="R24" s="82">
        <f t="shared" si="18"/>
        <v>14</v>
      </c>
      <c r="S24" s="150" t="s">
        <v>414</v>
      </c>
      <c r="T24" s="82" t="s">
        <v>31</v>
      </c>
      <c r="U24" s="82" t="s">
        <v>351</v>
      </c>
      <c r="V24" s="82">
        <v>42</v>
      </c>
      <c r="W24" s="83">
        <f t="shared" si="1"/>
        <v>27</v>
      </c>
      <c r="X24" s="84">
        <v>0.9</v>
      </c>
      <c r="Y24" s="85">
        <f t="shared" si="4"/>
        <v>22</v>
      </c>
      <c r="Z24" s="86">
        <v>0.001388888888888889</v>
      </c>
      <c r="AA24" s="86">
        <f t="shared" si="5"/>
        <v>0.02222222222222222</v>
      </c>
      <c r="AB24" s="86">
        <f t="shared" si="19"/>
        <v>0.2479166666666666</v>
      </c>
      <c r="AC24" s="86">
        <f t="shared" si="6"/>
        <v>0.37986111111111104</v>
      </c>
      <c r="AD24" s="86">
        <f t="shared" si="7"/>
        <v>0.4944444444444444</v>
      </c>
      <c r="AE24" s="86">
        <f t="shared" si="8"/>
        <v>0.6368055555555555</v>
      </c>
      <c r="AF24" s="86">
        <f t="shared" si="9"/>
        <v>0.7305555555555555</v>
      </c>
      <c r="AG24" s="165">
        <f t="shared" si="10"/>
        <v>0.8069444444444444</v>
      </c>
      <c r="AH24" s="62"/>
      <c r="AI24" s="62"/>
      <c r="AJ24" s="62"/>
      <c r="AK24" s="62"/>
    </row>
    <row r="25" spans="1:37" s="43" customFormat="1" ht="12">
      <c r="A25" s="138">
        <f t="shared" si="11"/>
        <v>15</v>
      </c>
      <c r="B25" s="81" t="s">
        <v>375</v>
      </c>
      <c r="C25" s="82" t="s">
        <v>40</v>
      </c>
      <c r="D25" s="82">
        <v>742</v>
      </c>
      <c r="E25" s="82">
        <v>10</v>
      </c>
      <c r="F25" s="83">
        <f t="shared" si="0"/>
        <v>41.99999999999999</v>
      </c>
      <c r="G25" s="84">
        <v>0.7</v>
      </c>
      <c r="H25" s="85">
        <f t="shared" si="12"/>
        <v>19.8</v>
      </c>
      <c r="I25" s="86">
        <v>0.0006944444444444445</v>
      </c>
      <c r="J25" s="86">
        <f t="shared" si="13"/>
        <v>0.02361111111111111</v>
      </c>
      <c r="K25" s="167" t="s">
        <v>362</v>
      </c>
      <c r="L25" s="86">
        <f t="shared" si="14"/>
        <v>0.2527777777777777</v>
      </c>
      <c r="M25" s="86">
        <f t="shared" si="15"/>
        <v>0.336111111111111</v>
      </c>
      <c r="N25" s="86">
        <f t="shared" si="16"/>
        <v>0.5097222222222222</v>
      </c>
      <c r="O25" s="86">
        <f t="shared" si="17"/>
        <v>0.6138888888888888</v>
      </c>
      <c r="P25" s="86">
        <f t="shared" si="2"/>
        <v>0.711111111111111</v>
      </c>
      <c r="Q25" s="95">
        <f t="shared" si="3"/>
        <v>0.6763888888888888</v>
      </c>
      <c r="R25" s="82">
        <f t="shared" si="18"/>
        <v>15</v>
      </c>
      <c r="S25" s="150" t="s">
        <v>415</v>
      </c>
      <c r="T25" s="82" t="s">
        <v>31</v>
      </c>
      <c r="U25" s="82" t="s">
        <v>352</v>
      </c>
      <c r="V25" s="82">
        <v>14</v>
      </c>
      <c r="W25" s="83">
        <f t="shared" si="1"/>
        <v>26</v>
      </c>
      <c r="X25" s="84">
        <v>1.3</v>
      </c>
      <c r="Y25" s="85">
        <f t="shared" si="4"/>
        <v>23.3</v>
      </c>
      <c r="Z25" s="86">
        <v>0.0020833333333333333</v>
      </c>
      <c r="AA25" s="86">
        <f t="shared" si="5"/>
        <v>0.024305555555555552</v>
      </c>
      <c r="AB25" s="86">
        <f t="shared" si="19"/>
        <v>0.24999999999999992</v>
      </c>
      <c r="AC25" s="86">
        <f t="shared" si="6"/>
        <v>0.38194444444444436</v>
      </c>
      <c r="AD25" s="86">
        <f t="shared" si="7"/>
        <v>0.49652777777777773</v>
      </c>
      <c r="AE25" s="86">
        <f t="shared" si="8"/>
        <v>0.6388888888888888</v>
      </c>
      <c r="AF25" s="86">
        <f t="shared" si="9"/>
        <v>0.7326388888888888</v>
      </c>
      <c r="AG25" s="165">
        <f t="shared" si="10"/>
        <v>0.8090277777777777</v>
      </c>
      <c r="AH25" s="62"/>
      <c r="AI25" s="62"/>
      <c r="AJ25" s="62"/>
      <c r="AK25" s="62"/>
    </row>
    <row r="26" spans="1:37" s="43" customFormat="1" ht="12">
      <c r="A26" s="138">
        <f t="shared" si="11"/>
        <v>16</v>
      </c>
      <c r="B26" s="81" t="s">
        <v>376</v>
      </c>
      <c r="C26" s="82" t="s">
        <v>361</v>
      </c>
      <c r="D26" s="82">
        <v>742</v>
      </c>
      <c r="E26" s="82">
        <v>12</v>
      </c>
      <c r="F26" s="83">
        <f t="shared" si="0"/>
        <v>43.5</v>
      </c>
      <c r="G26" s="84">
        <v>2.9</v>
      </c>
      <c r="H26" s="85">
        <f t="shared" si="12"/>
        <v>22.7</v>
      </c>
      <c r="I26" s="86">
        <v>0.002777777777777778</v>
      </c>
      <c r="J26" s="86">
        <f t="shared" si="13"/>
        <v>0.02638888888888889</v>
      </c>
      <c r="K26" s="167" t="s">
        <v>362</v>
      </c>
      <c r="L26" s="86">
        <f t="shared" si="14"/>
        <v>0.2555555555555555</v>
      </c>
      <c r="M26" s="86">
        <f t="shared" si="15"/>
        <v>0.3388888888888888</v>
      </c>
      <c r="N26" s="86">
        <f t="shared" si="16"/>
        <v>0.5125</v>
      </c>
      <c r="O26" s="86">
        <f t="shared" si="17"/>
        <v>0.6166666666666666</v>
      </c>
      <c r="P26" s="86">
        <f t="shared" si="2"/>
        <v>0.7138888888888888</v>
      </c>
      <c r="Q26" s="95">
        <f t="shared" si="3"/>
        <v>0.6791666666666666</v>
      </c>
      <c r="R26" s="82">
        <f t="shared" si="18"/>
        <v>16</v>
      </c>
      <c r="S26" s="150" t="s">
        <v>416</v>
      </c>
      <c r="T26" s="82" t="s">
        <v>31</v>
      </c>
      <c r="U26" s="82" t="s">
        <v>353</v>
      </c>
      <c r="V26" s="82">
        <v>11</v>
      </c>
      <c r="W26" s="83">
        <f t="shared" si="1"/>
        <v>46.5</v>
      </c>
      <c r="X26" s="84">
        <v>3.1</v>
      </c>
      <c r="Y26" s="85">
        <f t="shared" si="4"/>
        <v>26.400000000000002</v>
      </c>
      <c r="Z26" s="86">
        <v>0.002777777777777778</v>
      </c>
      <c r="AA26" s="86">
        <f t="shared" si="5"/>
        <v>0.02708333333333333</v>
      </c>
      <c r="AB26" s="86">
        <f t="shared" si="19"/>
        <v>0.2527777777777777</v>
      </c>
      <c r="AC26" s="86">
        <f t="shared" si="6"/>
        <v>0.38472222222222213</v>
      </c>
      <c r="AD26" s="86">
        <f t="shared" si="7"/>
        <v>0.4993055555555555</v>
      </c>
      <c r="AE26" s="86">
        <f t="shared" si="8"/>
        <v>0.6416666666666666</v>
      </c>
      <c r="AF26" s="86">
        <f t="shared" si="9"/>
        <v>0.7354166666666666</v>
      </c>
      <c r="AG26" s="165">
        <f t="shared" si="10"/>
        <v>0.8118055555555554</v>
      </c>
      <c r="AH26" s="62"/>
      <c r="AI26" s="62"/>
      <c r="AJ26" s="62"/>
      <c r="AK26" s="62"/>
    </row>
    <row r="27" spans="1:37" s="43" customFormat="1" ht="12">
      <c r="A27" s="138">
        <f t="shared" si="11"/>
        <v>17</v>
      </c>
      <c r="B27" s="81" t="s">
        <v>377</v>
      </c>
      <c r="C27" s="82" t="s">
        <v>361</v>
      </c>
      <c r="D27" s="82">
        <v>742</v>
      </c>
      <c r="E27" s="82">
        <v>14</v>
      </c>
      <c r="F27" s="83">
        <f t="shared" si="0"/>
        <v>35.99999999999999</v>
      </c>
      <c r="G27" s="84">
        <v>1.2</v>
      </c>
      <c r="H27" s="85">
        <f t="shared" si="12"/>
        <v>23.9</v>
      </c>
      <c r="I27" s="86">
        <v>0.001388888888888889</v>
      </c>
      <c r="J27" s="86">
        <f t="shared" si="13"/>
        <v>0.027777777777777776</v>
      </c>
      <c r="K27" s="167" t="s">
        <v>362</v>
      </c>
      <c r="L27" s="86">
        <f t="shared" si="14"/>
        <v>0.25694444444444436</v>
      </c>
      <c r="M27" s="86">
        <f t="shared" si="15"/>
        <v>0.3402777777777777</v>
      </c>
      <c r="N27" s="86">
        <f t="shared" si="16"/>
        <v>0.5138888888888888</v>
      </c>
      <c r="O27" s="86">
        <f t="shared" si="17"/>
        <v>0.6180555555555555</v>
      </c>
      <c r="P27" s="86">
        <f t="shared" si="2"/>
        <v>0.7152777777777777</v>
      </c>
      <c r="Q27" s="95">
        <f t="shared" si="3"/>
        <v>0.6805555555555555</v>
      </c>
      <c r="R27" s="82">
        <f t="shared" si="18"/>
        <v>17</v>
      </c>
      <c r="S27" s="150" t="s">
        <v>417</v>
      </c>
      <c r="T27" s="82" t="s">
        <v>31</v>
      </c>
      <c r="U27" s="167" t="s">
        <v>353</v>
      </c>
      <c r="V27" s="167" t="s">
        <v>366</v>
      </c>
      <c r="W27" s="83">
        <f t="shared" si="1"/>
        <v>44</v>
      </c>
      <c r="X27" s="84">
        <v>2.2</v>
      </c>
      <c r="Y27" s="85">
        <f t="shared" si="4"/>
        <v>28.6</v>
      </c>
      <c r="Z27" s="86">
        <v>0.0020833333333333333</v>
      </c>
      <c r="AA27" s="86">
        <f t="shared" si="5"/>
        <v>0.029166666666666664</v>
      </c>
      <c r="AB27" s="86">
        <f t="shared" si="19"/>
        <v>0.25486111111111104</v>
      </c>
      <c r="AC27" s="86">
        <f t="shared" si="6"/>
        <v>0.38680555555555546</v>
      </c>
      <c r="AD27" s="86">
        <f t="shared" si="7"/>
        <v>0.5013888888888889</v>
      </c>
      <c r="AE27" s="86">
        <f t="shared" si="8"/>
        <v>0.6437499999999999</v>
      </c>
      <c r="AF27" s="86">
        <f t="shared" si="9"/>
        <v>0.7374999999999999</v>
      </c>
      <c r="AG27" s="165">
        <f t="shared" si="10"/>
        <v>0.8138888888888888</v>
      </c>
      <c r="AH27" s="62"/>
      <c r="AI27" s="62"/>
      <c r="AJ27" s="62"/>
      <c r="AK27" s="62"/>
    </row>
    <row r="28" spans="1:37" s="43" customFormat="1" ht="12">
      <c r="A28" s="138">
        <f t="shared" si="11"/>
        <v>18</v>
      </c>
      <c r="B28" s="81" t="s">
        <v>378</v>
      </c>
      <c r="C28" s="82" t="s">
        <v>361</v>
      </c>
      <c r="D28" s="82">
        <v>742</v>
      </c>
      <c r="E28" s="82">
        <v>16</v>
      </c>
      <c r="F28" s="83">
        <f t="shared" si="0"/>
        <v>30</v>
      </c>
      <c r="G28" s="84">
        <v>1</v>
      </c>
      <c r="H28" s="85">
        <f t="shared" si="12"/>
        <v>24.9</v>
      </c>
      <c r="I28" s="86">
        <v>0.001388888888888889</v>
      </c>
      <c r="J28" s="86">
        <f t="shared" si="13"/>
        <v>0.029166666666666664</v>
      </c>
      <c r="K28" s="167" t="s">
        <v>362</v>
      </c>
      <c r="L28" s="86">
        <f t="shared" si="14"/>
        <v>0.25833333333333325</v>
      </c>
      <c r="M28" s="86">
        <f t="shared" si="15"/>
        <v>0.34166666666666656</v>
      </c>
      <c r="N28" s="86">
        <f t="shared" si="16"/>
        <v>0.5152777777777777</v>
      </c>
      <c r="O28" s="86">
        <f t="shared" si="17"/>
        <v>0.6194444444444444</v>
      </c>
      <c r="P28" s="86">
        <f t="shared" si="2"/>
        <v>0.7166666666666666</v>
      </c>
      <c r="Q28" s="95">
        <f t="shared" si="3"/>
        <v>0.6819444444444444</v>
      </c>
      <c r="R28" s="82">
        <f t="shared" si="18"/>
        <v>18</v>
      </c>
      <c r="S28" s="150" t="s">
        <v>384</v>
      </c>
      <c r="T28" s="82" t="s">
        <v>31</v>
      </c>
      <c r="U28" s="167" t="s">
        <v>353</v>
      </c>
      <c r="V28" s="167" t="s">
        <v>367</v>
      </c>
      <c r="W28" s="83">
        <f t="shared" si="1"/>
        <v>44</v>
      </c>
      <c r="X28" s="84">
        <v>2.2</v>
      </c>
      <c r="Y28" s="85">
        <f t="shared" si="4"/>
        <v>30.8</v>
      </c>
      <c r="Z28" s="86">
        <v>0.0020833333333333333</v>
      </c>
      <c r="AA28" s="86">
        <f t="shared" si="5"/>
        <v>0.031249999999999997</v>
      </c>
      <c r="AB28" s="86">
        <f t="shared" si="19"/>
        <v>0.25694444444444436</v>
      </c>
      <c r="AC28" s="86">
        <f t="shared" si="6"/>
        <v>0.3888888888888888</v>
      </c>
      <c r="AD28" s="86">
        <f t="shared" si="7"/>
        <v>0.5034722222222222</v>
      </c>
      <c r="AE28" s="86">
        <f t="shared" si="8"/>
        <v>0.6458333333333333</v>
      </c>
      <c r="AF28" s="86">
        <f t="shared" si="9"/>
        <v>0.7395833333333333</v>
      </c>
      <c r="AG28" s="165">
        <f t="shared" si="10"/>
        <v>0.8159722222222221</v>
      </c>
      <c r="AH28" s="62"/>
      <c r="AI28" s="62"/>
      <c r="AJ28" s="62"/>
      <c r="AK28" s="62"/>
    </row>
    <row r="29" spans="1:37" s="43" customFormat="1" ht="12">
      <c r="A29" s="138">
        <f t="shared" si="11"/>
        <v>19</v>
      </c>
      <c r="B29" s="81" t="s">
        <v>261</v>
      </c>
      <c r="C29" s="82" t="s">
        <v>31</v>
      </c>
      <c r="D29" s="82" t="s">
        <v>357</v>
      </c>
      <c r="E29" s="167" t="s">
        <v>362</v>
      </c>
      <c r="F29" s="83">
        <f t="shared" si="0"/>
        <v>30</v>
      </c>
      <c r="G29" s="84">
        <v>1</v>
      </c>
      <c r="H29" s="85">
        <f t="shared" si="12"/>
        <v>25.9</v>
      </c>
      <c r="I29" s="86">
        <v>0.001388888888888889</v>
      </c>
      <c r="J29" s="86">
        <f t="shared" si="13"/>
        <v>0.03055555555555555</v>
      </c>
      <c r="K29" s="167" t="s">
        <v>362</v>
      </c>
      <c r="L29" s="86">
        <f t="shared" si="14"/>
        <v>0.25972222222222213</v>
      </c>
      <c r="M29" s="86">
        <f t="shared" si="15"/>
        <v>0.34305555555555545</v>
      </c>
      <c r="N29" s="86">
        <f t="shared" si="16"/>
        <v>0.5166666666666666</v>
      </c>
      <c r="O29" s="86">
        <f t="shared" si="17"/>
        <v>0.6208333333333332</v>
      </c>
      <c r="P29" s="86">
        <f t="shared" si="2"/>
        <v>0.7180555555555554</v>
      </c>
      <c r="Q29" s="95">
        <f t="shared" si="3"/>
        <v>0.6833333333333332</v>
      </c>
      <c r="R29" s="82">
        <f t="shared" si="18"/>
        <v>19</v>
      </c>
      <c r="S29" s="150" t="s">
        <v>418</v>
      </c>
      <c r="T29" s="82" t="s">
        <v>31</v>
      </c>
      <c r="U29" s="167" t="s">
        <v>353</v>
      </c>
      <c r="V29" s="167" t="s">
        <v>401</v>
      </c>
      <c r="W29" s="83">
        <f t="shared" si="1"/>
        <v>51</v>
      </c>
      <c r="X29" s="84">
        <v>1.7</v>
      </c>
      <c r="Y29" s="85">
        <f t="shared" si="4"/>
        <v>32.5</v>
      </c>
      <c r="Z29" s="86">
        <v>0.001388888888888889</v>
      </c>
      <c r="AA29" s="86">
        <f t="shared" si="5"/>
        <v>0.032638888888888884</v>
      </c>
      <c r="AB29" s="86">
        <f t="shared" si="19"/>
        <v>0.25833333333333325</v>
      </c>
      <c r="AC29" s="86">
        <f t="shared" si="6"/>
        <v>0.39027777777777767</v>
      </c>
      <c r="AD29" s="86">
        <f t="shared" si="7"/>
        <v>0.5048611111111111</v>
      </c>
      <c r="AE29" s="86">
        <f t="shared" si="8"/>
        <v>0.6472222222222221</v>
      </c>
      <c r="AF29" s="86">
        <f t="shared" si="9"/>
        <v>0.7409722222222221</v>
      </c>
      <c r="AG29" s="165">
        <f t="shared" si="10"/>
        <v>0.817361111111111</v>
      </c>
      <c r="AH29" s="62"/>
      <c r="AI29" s="62"/>
      <c r="AJ29" s="62"/>
      <c r="AK29" s="62"/>
    </row>
    <row r="30" spans="1:37" s="43" customFormat="1" ht="12">
      <c r="A30" s="138">
        <f t="shared" si="11"/>
        <v>20</v>
      </c>
      <c r="B30" s="81" t="s">
        <v>379</v>
      </c>
      <c r="C30" s="82" t="s">
        <v>31</v>
      </c>
      <c r="D30" s="82" t="s">
        <v>357</v>
      </c>
      <c r="E30" s="82" t="s">
        <v>349</v>
      </c>
      <c r="F30" s="83">
        <f>IF(G30&gt;0.2,G30/I30/24,"-")</f>
        <v>54</v>
      </c>
      <c r="G30" s="84">
        <v>3.6</v>
      </c>
      <c r="H30" s="85">
        <f t="shared" si="12"/>
        <v>29.5</v>
      </c>
      <c r="I30" s="86">
        <v>0.002777777777777778</v>
      </c>
      <c r="J30" s="86">
        <f t="shared" si="13"/>
        <v>0.033333333333333326</v>
      </c>
      <c r="K30" s="167" t="s">
        <v>362</v>
      </c>
      <c r="L30" s="86">
        <f t="shared" si="14"/>
        <v>0.2624999999999999</v>
      </c>
      <c r="M30" s="86">
        <f t="shared" si="15"/>
        <v>0.3458333333333332</v>
      </c>
      <c r="N30" s="86">
        <f t="shared" si="16"/>
        <v>0.5194444444444444</v>
      </c>
      <c r="O30" s="86">
        <f t="shared" si="17"/>
        <v>0.623611111111111</v>
      </c>
      <c r="P30" s="86">
        <f t="shared" si="2"/>
        <v>0.7208333333333332</v>
      </c>
      <c r="Q30" s="95">
        <f t="shared" si="3"/>
        <v>0.686111111111111</v>
      </c>
      <c r="R30" s="82">
        <f t="shared" si="18"/>
        <v>20</v>
      </c>
      <c r="S30" s="150" t="s">
        <v>382</v>
      </c>
      <c r="T30" s="82" t="s">
        <v>31</v>
      </c>
      <c r="U30" s="167" t="s">
        <v>353</v>
      </c>
      <c r="V30" s="167" t="s">
        <v>402</v>
      </c>
      <c r="W30" s="83">
        <f t="shared" si="1"/>
        <v>39</v>
      </c>
      <c r="X30" s="84">
        <v>1.3</v>
      </c>
      <c r="Y30" s="85">
        <f t="shared" si="4"/>
        <v>33.8</v>
      </c>
      <c r="Z30" s="86">
        <v>0.001388888888888889</v>
      </c>
      <c r="AA30" s="86">
        <f t="shared" si="5"/>
        <v>0.034027777777777775</v>
      </c>
      <c r="AB30" s="86">
        <f t="shared" si="19"/>
        <v>0.25972222222222213</v>
      </c>
      <c r="AC30" s="86">
        <f t="shared" si="6"/>
        <v>0.39166666666666655</v>
      </c>
      <c r="AD30" s="86">
        <f t="shared" si="7"/>
        <v>0.50625</v>
      </c>
      <c r="AE30" s="86">
        <f t="shared" si="8"/>
        <v>0.648611111111111</v>
      </c>
      <c r="AF30" s="86">
        <f t="shared" si="9"/>
        <v>0.742361111111111</v>
      </c>
      <c r="AG30" s="165">
        <f t="shared" si="10"/>
        <v>0.8187499999999999</v>
      </c>
      <c r="AH30" s="62"/>
      <c r="AI30" s="62"/>
      <c r="AJ30" s="62"/>
      <c r="AK30" s="62"/>
    </row>
    <row r="31" spans="1:37" s="43" customFormat="1" ht="12">
      <c r="A31" s="138">
        <f t="shared" si="11"/>
        <v>21</v>
      </c>
      <c r="B31" s="81" t="s">
        <v>308</v>
      </c>
      <c r="C31" s="82" t="s">
        <v>31</v>
      </c>
      <c r="D31" s="82" t="s">
        <v>356</v>
      </c>
      <c r="E31" s="167" t="s">
        <v>362</v>
      </c>
      <c r="F31" s="83">
        <f>IF(G31&gt;0.2,G31/I31/24,"-")</f>
        <v>51.6</v>
      </c>
      <c r="G31" s="84">
        <v>4.3</v>
      </c>
      <c r="H31" s="85">
        <f t="shared" si="12"/>
        <v>33.8</v>
      </c>
      <c r="I31" s="86">
        <v>0.003472222222222222</v>
      </c>
      <c r="J31" s="86">
        <f t="shared" si="13"/>
        <v>0.03680555555555555</v>
      </c>
      <c r="K31" s="167" t="s">
        <v>362</v>
      </c>
      <c r="L31" s="86">
        <f t="shared" si="14"/>
        <v>0.2659722222222221</v>
      </c>
      <c r="M31" s="86">
        <f t="shared" si="15"/>
        <v>0.3493055555555554</v>
      </c>
      <c r="N31" s="86">
        <f t="shared" si="16"/>
        <v>0.5229166666666666</v>
      </c>
      <c r="O31" s="86">
        <f t="shared" si="17"/>
        <v>0.6270833333333332</v>
      </c>
      <c r="P31" s="86">
        <f t="shared" si="2"/>
        <v>0.7243055555555554</v>
      </c>
      <c r="Q31" s="95">
        <f t="shared" si="3"/>
        <v>0.6895833333333332</v>
      </c>
      <c r="R31" s="82">
        <f t="shared" si="18"/>
        <v>21</v>
      </c>
      <c r="S31" s="150" t="s">
        <v>419</v>
      </c>
      <c r="T31" s="82" t="s">
        <v>31</v>
      </c>
      <c r="U31" s="167" t="s">
        <v>353</v>
      </c>
      <c r="V31" s="167" t="s">
        <v>403</v>
      </c>
      <c r="W31" s="83">
        <f t="shared" si="1"/>
        <v>30</v>
      </c>
      <c r="X31" s="84">
        <v>1</v>
      </c>
      <c r="Y31" s="85">
        <f t="shared" si="4"/>
        <v>34.8</v>
      </c>
      <c r="Z31" s="86">
        <v>0.001388888888888889</v>
      </c>
      <c r="AA31" s="86">
        <f t="shared" si="5"/>
        <v>0.035416666666666666</v>
      </c>
      <c r="AB31" s="86">
        <f t="shared" si="19"/>
        <v>0.261111111111111</v>
      </c>
      <c r="AC31" s="86">
        <f t="shared" si="6"/>
        <v>0.39305555555555544</v>
      </c>
      <c r="AD31" s="86">
        <f t="shared" si="7"/>
        <v>0.5076388888888889</v>
      </c>
      <c r="AE31" s="86">
        <f t="shared" si="8"/>
        <v>0.6499999999999999</v>
      </c>
      <c r="AF31" s="86">
        <f t="shared" si="9"/>
        <v>0.7437499999999999</v>
      </c>
      <c r="AG31" s="165">
        <f t="shared" si="10"/>
        <v>0.8201388888888888</v>
      </c>
      <c r="AH31" s="62"/>
      <c r="AI31" s="62"/>
      <c r="AJ31" s="62"/>
      <c r="AK31" s="62"/>
    </row>
    <row r="32" spans="1:37" s="43" customFormat="1" ht="12">
      <c r="A32" s="138">
        <f t="shared" si="11"/>
        <v>22</v>
      </c>
      <c r="B32" s="81" t="s">
        <v>307</v>
      </c>
      <c r="C32" s="82" t="s">
        <v>31</v>
      </c>
      <c r="D32" s="82" t="s">
        <v>356</v>
      </c>
      <c r="E32" s="167" t="s">
        <v>362</v>
      </c>
      <c r="F32" s="83">
        <f t="shared" si="0"/>
        <v>30</v>
      </c>
      <c r="G32" s="84">
        <v>1</v>
      </c>
      <c r="H32" s="85">
        <f t="shared" si="12"/>
        <v>34.8</v>
      </c>
      <c r="I32" s="86">
        <v>0.001388888888888889</v>
      </c>
      <c r="J32" s="86">
        <f t="shared" si="13"/>
        <v>0.03819444444444444</v>
      </c>
      <c r="K32" s="167" t="s">
        <v>362</v>
      </c>
      <c r="L32" s="86">
        <f t="shared" si="14"/>
        <v>0.267361111111111</v>
      </c>
      <c r="M32" s="86">
        <f t="shared" si="15"/>
        <v>0.3506944444444443</v>
      </c>
      <c r="N32" s="86">
        <f t="shared" si="16"/>
        <v>0.5243055555555555</v>
      </c>
      <c r="O32" s="86">
        <f t="shared" si="17"/>
        <v>0.6284722222222221</v>
      </c>
      <c r="P32" s="86">
        <f t="shared" si="2"/>
        <v>0.7256944444444443</v>
      </c>
      <c r="Q32" s="95">
        <f t="shared" si="3"/>
        <v>0.6909722222222221</v>
      </c>
      <c r="R32" s="82">
        <f t="shared" si="18"/>
        <v>22</v>
      </c>
      <c r="S32" s="150" t="s">
        <v>222</v>
      </c>
      <c r="T32" s="82" t="s">
        <v>361</v>
      </c>
      <c r="U32" s="82">
        <v>742</v>
      </c>
      <c r="V32" s="82">
        <v>48</v>
      </c>
      <c r="W32" s="83">
        <f t="shared" si="1"/>
        <v>30</v>
      </c>
      <c r="X32" s="84">
        <v>1</v>
      </c>
      <c r="Y32" s="85">
        <f t="shared" si="4"/>
        <v>35.8</v>
      </c>
      <c r="Z32" s="86">
        <v>0.001388888888888889</v>
      </c>
      <c r="AA32" s="86">
        <f t="shared" si="5"/>
        <v>0.03680555555555556</v>
      </c>
      <c r="AB32" s="86">
        <f t="shared" si="19"/>
        <v>0.2624999999999999</v>
      </c>
      <c r="AC32" s="86">
        <f t="shared" si="6"/>
        <v>0.3944444444444443</v>
      </c>
      <c r="AD32" s="86">
        <f t="shared" si="7"/>
        <v>0.5090277777777777</v>
      </c>
      <c r="AE32" s="86">
        <f t="shared" si="8"/>
        <v>0.6513888888888888</v>
      </c>
      <c r="AF32" s="86">
        <f t="shared" si="9"/>
        <v>0.7451388888888888</v>
      </c>
      <c r="AG32" s="165">
        <f t="shared" si="10"/>
        <v>0.8215277777777776</v>
      </c>
      <c r="AH32" s="62"/>
      <c r="AI32" s="62"/>
      <c r="AJ32" s="62"/>
      <c r="AK32" s="62"/>
    </row>
    <row r="33" spans="1:37" s="43" customFormat="1" ht="12">
      <c r="A33" s="138">
        <f t="shared" si="11"/>
        <v>23</v>
      </c>
      <c r="B33" s="81" t="s">
        <v>308</v>
      </c>
      <c r="C33" s="82" t="s">
        <v>31</v>
      </c>
      <c r="D33" s="82" t="s">
        <v>356</v>
      </c>
      <c r="E33" s="167" t="s">
        <v>362</v>
      </c>
      <c r="F33" s="83">
        <f t="shared" si="0"/>
        <v>27</v>
      </c>
      <c r="G33" s="84">
        <v>0.9</v>
      </c>
      <c r="H33" s="85">
        <f t="shared" si="12"/>
        <v>35.699999999999996</v>
      </c>
      <c r="I33" s="86">
        <v>0.001388888888888889</v>
      </c>
      <c r="J33" s="86">
        <f t="shared" si="13"/>
        <v>0.03958333333333333</v>
      </c>
      <c r="K33" s="167" t="s">
        <v>362</v>
      </c>
      <c r="L33" s="86">
        <f t="shared" si="14"/>
        <v>0.2687499999999999</v>
      </c>
      <c r="M33" s="86">
        <f t="shared" si="15"/>
        <v>0.3520833333333332</v>
      </c>
      <c r="N33" s="86">
        <f t="shared" si="16"/>
        <v>0.5256944444444444</v>
      </c>
      <c r="O33" s="86">
        <f t="shared" si="17"/>
        <v>0.629861111111111</v>
      </c>
      <c r="P33" s="86">
        <f t="shared" si="2"/>
        <v>0.7270833333333332</v>
      </c>
      <c r="Q33" s="95">
        <f t="shared" si="3"/>
        <v>0.692361111111111</v>
      </c>
      <c r="R33" s="82">
        <f t="shared" si="18"/>
        <v>23</v>
      </c>
      <c r="S33" s="150" t="s">
        <v>280</v>
      </c>
      <c r="T33" s="82" t="s">
        <v>81</v>
      </c>
      <c r="U33" s="82" t="s">
        <v>354</v>
      </c>
      <c r="V33" s="167" t="s">
        <v>362</v>
      </c>
      <c r="W33" s="83">
        <f t="shared" si="1"/>
        <v>46.800000000000004</v>
      </c>
      <c r="X33" s="84">
        <v>3.9</v>
      </c>
      <c r="Y33" s="85">
        <f t="shared" si="4"/>
        <v>39.699999999999996</v>
      </c>
      <c r="Z33" s="86">
        <v>0.003472222222222222</v>
      </c>
      <c r="AA33" s="86">
        <f t="shared" si="5"/>
        <v>0.04027777777777778</v>
      </c>
      <c r="AB33" s="86">
        <f t="shared" si="19"/>
        <v>0.2659722222222221</v>
      </c>
      <c r="AC33" s="86">
        <f t="shared" si="6"/>
        <v>0.39791666666666653</v>
      </c>
      <c r="AD33" s="86">
        <f t="shared" si="7"/>
        <v>0.5125</v>
      </c>
      <c r="AE33" s="86">
        <f t="shared" si="8"/>
        <v>0.654861111111111</v>
      </c>
      <c r="AF33" s="86">
        <f t="shared" si="9"/>
        <v>0.748611111111111</v>
      </c>
      <c r="AG33" s="165">
        <f t="shared" si="10"/>
        <v>0.8249999999999998</v>
      </c>
      <c r="AH33" s="62"/>
      <c r="AI33" s="62"/>
      <c r="AJ33" s="62"/>
      <c r="AK33" s="62"/>
    </row>
    <row r="34" spans="1:37" s="43" customFormat="1" ht="12">
      <c r="A34" s="138">
        <f t="shared" si="11"/>
        <v>24</v>
      </c>
      <c r="B34" s="81" t="s">
        <v>240</v>
      </c>
      <c r="C34" s="82" t="s">
        <v>31</v>
      </c>
      <c r="D34" s="82" t="s">
        <v>352</v>
      </c>
      <c r="E34" s="167" t="s">
        <v>362</v>
      </c>
      <c r="F34" s="83">
        <f t="shared" si="0"/>
        <v>46</v>
      </c>
      <c r="G34" s="84">
        <v>2.3</v>
      </c>
      <c r="H34" s="85">
        <f t="shared" si="12"/>
        <v>37.99999999999999</v>
      </c>
      <c r="I34" s="86">
        <v>0.0020833333333333333</v>
      </c>
      <c r="J34" s="86">
        <f t="shared" si="13"/>
        <v>0.041666666666666664</v>
      </c>
      <c r="K34" s="167" t="s">
        <v>362</v>
      </c>
      <c r="L34" s="86">
        <f t="shared" si="14"/>
        <v>0.2708333333333332</v>
      </c>
      <c r="M34" s="86">
        <f t="shared" si="15"/>
        <v>0.3541666666666665</v>
      </c>
      <c r="N34" s="86">
        <f t="shared" si="16"/>
        <v>0.5277777777777777</v>
      </c>
      <c r="O34" s="86">
        <f t="shared" si="17"/>
        <v>0.6319444444444443</v>
      </c>
      <c r="P34" s="86">
        <f t="shared" si="2"/>
        <v>0.7291666666666665</v>
      </c>
      <c r="Q34" s="95">
        <f t="shared" si="3"/>
        <v>0.6944444444444443</v>
      </c>
      <c r="R34" s="82">
        <f t="shared" si="18"/>
        <v>24</v>
      </c>
      <c r="S34" s="150" t="s">
        <v>306</v>
      </c>
      <c r="T34" s="82" t="s">
        <v>81</v>
      </c>
      <c r="U34" s="82" t="s">
        <v>355</v>
      </c>
      <c r="V34" s="167" t="s">
        <v>362</v>
      </c>
      <c r="W34" s="83">
        <f t="shared" si="1"/>
        <v>44.400000000000006</v>
      </c>
      <c r="X34" s="84">
        <v>3.7</v>
      </c>
      <c r="Y34" s="85">
        <f t="shared" si="4"/>
        <v>43.4</v>
      </c>
      <c r="Z34" s="86">
        <v>0.003472222222222222</v>
      </c>
      <c r="AA34" s="86">
        <f t="shared" si="5"/>
        <v>0.043750000000000004</v>
      </c>
      <c r="AB34" s="86">
        <f t="shared" si="19"/>
        <v>0.2694444444444443</v>
      </c>
      <c r="AC34" s="86">
        <f t="shared" si="6"/>
        <v>0.40138888888888874</v>
      </c>
      <c r="AD34" s="86">
        <f t="shared" si="7"/>
        <v>0.5159722222222222</v>
      </c>
      <c r="AE34" s="86">
        <f t="shared" si="8"/>
        <v>0.6583333333333332</v>
      </c>
      <c r="AF34" s="86">
        <f t="shared" si="9"/>
        <v>0.7520833333333332</v>
      </c>
      <c r="AG34" s="165">
        <f t="shared" si="10"/>
        <v>0.828472222222222</v>
      </c>
      <c r="AH34" s="62"/>
      <c r="AI34" s="62"/>
      <c r="AJ34" s="62"/>
      <c r="AK34" s="62"/>
    </row>
    <row r="35" spans="1:37" s="43" customFormat="1" ht="12">
      <c r="A35" s="138">
        <f t="shared" si="11"/>
        <v>25</v>
      </c>
      <c r="B35" s="81" t="s">
        <v>212</v>
      </c>
      <c r="C35" s="82" t="s">
        <v>31</v>
      </c>
      <c r="D35" s="82" t="s">
        <v>352</v>
      </c>
      <c r="E35" s="167" t="s">
        <v>362</v>
      </c>
      <c r="F35" s="83">
        <f t="shared" si="0"/>
        <v>41.99999999999999</v>
      </c>
      <c r="G35" s="84">
        <v>0.7</v>
      </c>
      <c r="H35" s="85">
        <f t="shared" si="12"/>
        <v>38.699999999999996</v>
      </c>
      <c r="I35" s="86">
        <v>0.0006944444444444445</v>
      </c>
      <c r="J35" s="86">
        <f t="shared" si="13"/>
        <v>0.042361111111111106</v>
      </c>
      <c r="K35" s="167" t="s">
        <v>362</v>
      </c>
      <c r="L35" s="86">
        <f t="shared" si="14"/>
        <v>0.27152777777777765</v>
      </c>
      <c r="M35" s="86">
        <f t="shared" si="15"/>
        <v>0.35486111111111096</v>
      </c>
      <c r="N35" s="86">
        <f t="shared" si="16"/>
        <v>0.5284722222222221</v>
      </c>
      <c r="O35" s="86">
        <f t="shared" si="17"/>
        <v>0.6326388888888888</v>
      </c>
      <c r="P35" s="86">
        <f t="shared" si="2"/>
        <v>0.729861111111111</v>
      </c>
      <c r="Q35" s="95">
        <f t="shared" si="3"/>
        <v>0.6951388888888888</v>
      </c>
      <c r="R35" s="82">
        <f t="shared" si="18"/>
        <v>25</v>
      </c>
      <c r="S35" s="150" t="s">
        <v>239</v>
      </c>
      <c r="T35" s="82" t="s">
        <v>31</v>
      </c>
      <c r="U35" s="82" t="s">
        <v>352</v>
      </c>
      <c r="V35" s="167" t="s">
        <v>362</v>
      </c>
      <c r="W35" s="83">
        <f t="shared" si="1"/>
        <v>52</v>
      </c>
      <c r="X35" s="84">
        <v>2.6</v>
      </c>
      <c r="Y35" s="85">
        <f t="shared" si="4"/>
        <v>46</v>
      </c>
      <c r="Z35" s="86">
        <v>0.0020833333333333333</v>
      </c>
      <c r="AA35" s="86">
        <f t="shared" si="5"/>
        <v>0.04583333333333334</v>
      </c>
      <c r="AB35" s="86">
        <f t="shared" si="19"/>
        <v>0.27152777777777765</v>
      </c>
      <c r="AC35" s="86">
        <f t="shared" si="6"/>
        <v>0.40347222222222207</v>
      </c>
      <c r="AD35" s="86">
        <f t="shared" si="7"/>
        <v>0.5180555555555555</v>
      </c>
      <c r="AE35" s="86">
        <f t="shared" si="8"/>
        <v>0.6604166666666665</v>
      </c>
      <c r="AF35" s="86">
        <f t="shared" si="9"/>
        <v>0.7541666666666665</v>
      </c>
      <c r="AG35" s="165">
        <f t="shared" si="10"/>
        <v>0.8305555555555554</v>
      </c>
      <c r="AH35" s="62"/>
      <c r="AI35" s="62"/>
      <c r="AJ35" s="62"/>
      <c r="AK35" s="62"/>
    </row>
    <row r="36" spans="1:37" s="43" customFormat="1" ht="12">
      <c r="A36" s="138">
        <f t="shared" si="11"/>
        <v>26</v>
      </c>
      <c r="B36" s="81" t="s">
        <v>213</v>
      </c>
      <c r="C36" s="82" t="s">
        <v>31</v>
      </c>
      <c r="D36" s="82" t="s">
        <v>352</v>
      </c>
      <c r="E36" s="167" t="s">
        <v>362</v>
      </c>
      <c r="F36" s="83">
        <f t="shared" si="0"/>
        <v>27</v>
      </c>
      <c r="G36" s="84">
        <v>0.9</v>
      </c>
      <c r="H36" s="85">
        <f t="shared" si="12"/>
        <v>39.599999999999994</v>
      </c>
      <c r="I36" s="86">
        <v>0.001388888888888889</v>
      </c>
      <c r="J36" s="86">
        <f t="shared" si="13"/>
        <v>0.04375</v>
      </c>
      <c r="K36" s="167" t="s">
        <v>362</v>
      </c>
      <c r="L36" s="86">
        <f t="shared" si="14"/>
        <v>0.27291666666666653</v>
      </c>
      <c r="M36" s="86">
        <f t="shared" si="15"/>
        <v>0.35624999999999984</v>
      </c>
      <c r="N36" s="86">
        <f t="shared" si="16"/>
        <v>0.529861111111111</v>
      </c>
      <c r="O36" s="86">
        <f t="shared" si="17"/>
        <v>0.6340277777777776</v>
      </c>
      <c r="P36" s="86">
        <f t="shared" si="2"/>
        <v>0.7312499999999998</v>
      </c>
      <c r="Q36" s="95">
        <f t="shared" si="3"/>
        <v>0.6965277777777776</v>
      </c>
      <c r="R36" s="82">
        <f t="shared" si="18"/>
        <v>26</v>
      </c>
      <c r="S36" s="150" t="s">
        <v>216</v>
      </c>
      <c r="T36" s="82" t="s">
        <v>31</v>
      </c>
      <c r="U36" s="82" t="s">
        <v>352</v>
      </c>
      <c r="V36" s="167" t="s">
        <v>362</v>
      </c>
      <c r="W36" s="83">
        <f t="shared" si="1"/>
        <v>35.99999999999999</v>
      </c>
      <c r="X36" s="84">
        <v>0.6</v>
      </c>
      <c r="Y36" s="85">
        <f t="shared" si="4"/>
        <v>46.6</v>
      </c>
      <c r="Z36" s="86">
        <v>0.0006944444444444445</v>
      </c>
      <c r="AA36" s="86">
        <f t="shared" si="5"/>
        <v>0.04652777777777778</v>
      </c>
      <c r="AB36" s="86">
        <f t="shared" si="19"/>
        <v>0.2722222222222221</v>
      </c>
      <c r="AC36" s="86">
        <f t="shared" si="6"/>
        <v>0.4041666666666665</v>
      </c>
      <c r="AD36" s="86">
        <f t="shared" si="7"/>
        <v>0.5187499999999999</v>
      </c>
      <c r="AE36" s="86">
        <f t="shared" si="8"/>
        <v>0.661111111111111</v>
      </c>
      <c r="AF36" s="86">
        <f t="shared" si="9"/>
        <v>0.754861111111111</v>
      </c>
      <c r="AG36" s="165">
        <f t="shared" si="10"/>
        <v>0.8312499999999998</v>
      </c>
      <c r="AH36" s="62"/>
      <c r="AI36" s="62"/>
      <c r="AJ36" s="62"/>
      <c r="AK36" s="62"/>
    </row>
    <row r="37" spans="1:37" s="43" customFormat="1" ht="12">
      <c r="A37" s="138">
        <f t="shared" si="11"/>
        <v>27</v>
      </c>
      <c r="B37" s="81" t="s">
        <v>214</v>
      </c>
      <c r="C37" s="82" t="s">
        <v>31</v>
      </c>
      <c r="D37" s="82" t="s">
        <v>352</v>
      </c>
      <c r="E37" s="167" t="s">
        <v>362</v>
      </c>
      <c r="F37" s="83">
        <f t="shared" si="0"/>
        <v>42</v>
      </c>
      <c r="G37" s="84">
        <v>2.1</v>
      </c>
      <c r="H37" s="85">
        <f t="shared" si="12"/>
        <v>41.699999999999996</v>
      </c>
      <c r="I37" s="86">
        <v>0.0020833333333333333</v>
      </c>
      <c r="J37" s="86">
        <f t="shared" si="13"/>
        <v>0.04583333333333333</v>
      </c>
      <c r="K37" s="167" t="s">
        <v>362</v>
      </c>
      <c r="L37" s="86">
        <f t="shared" si="14"/>
        <v>0.27499999999999986</v>
      </c>
      <c r="M37" s="86">
        <f t="shared" si="15"/>
        <v>0.35833333333333317</v>
      </c>
      <c r="N37" s="86">
        <f t="shared" si="16"/>
        <v>0.5319444444444443</v>
      </c>
      <c r="O37" s="86">
        <f t="shared" si="17"/>
        <v>0.636111111111111</v>
      </c>
      <c r="P37" s="86">
        <f t="shared" si="2"/>
        <v>0.7333333333333332</v>
      </c>
      <c r="Q37" s="95">
        <f t="shared" si="3"/>
        <v>0.698611111111111</v>
      </c>
      <c r="R37" s="82">
        <f t="shared" si="18"/>
        <v>27</v>
      </c>
      <c r="S37" s="150" t="s">
        <v>303</v>
      </c>
      <c r="T37" s="82" t="s">
        <v>31</v>
      </c>
      <c r="U37" s="82" t="s">
        <v>352</v>
      </c>
      <c r="V37" s="167" t="s">
        <v>362</v>
      </c>
      <c r="W37" s="83">
        <f t="shared" si="1"/>
        <v>33</v>
      </c>
      <c r="X37" s="84">
        <v>1.1</v>
      </c>
      <c r="Y37" s="85">
        <f t="shared" si="4"/>
        <v>47.7</v>
      </c>
      <c r="Z37" s="86">
        <v>0.001388888888888889</v>
      </c>
      <c r="AA37" s="86">
        <f t="shared" si="5"/>
        <v>0.04791666666666667</v>
      </c>
      <c r="AB37" s="86">
        <f t="shared" si="19"/>
        <v>0.27361111111111097</v>
      </c>
      <c r="AC37" s="86">
        <f t="shared" si="6"/>
        <v>0.4055555555555554</v>
      </c>
      <c r="AD37" s="86">
        <f t="shared" si="7"/>
        <v>0.5201388888888888</v>
      </c>
      <c r="AE37" s="86">
        <f t="shared" si="8"/>
        <v>0.6624999999999999</v>
      </c>
      <c r="AF37" s="86">
        <f t="shared" si="9"/>
        <v>0.7562499999999999</v>
      </c>
      <c r="AG37" s="165">
        <f t="shared" si="10"/>
        <v>0.8326388888888887</v>
      </c>
      <c r="AH37" s="62"/>
      <c r="AI37" s="62"/>
      <c r="AJ37" s="62"/>
      <c r="AK37" s="62"/>
    </row>
    <row r="38" spans="1:37" s="43" customFormat="1" ht="12">
      <c r="A38" s="138">
        <f t="shared" si="11"/>
        <v>28</v>
      </c>
      <c r="B38" s="81" t="s">
        <v>263</v>
      </c>
      <c r="C38" s="82" t="s">
        <v>31</v>
      </c>
      <c r="D38" s="82" t="s">
        <v>352</v>
      </c>
      <c r="E38" s="167" t="s">
        <v>362</v>
      </c>
      <c r="F38" s="83">
        <f t="shared" si="0"/>
        <v>38</v>
      </c>
      <c r="G38" s="84">
        <v>1.9</v>
      </c>
      <c r="H38" s="85">
        <f t="shared" si="12"/>
        <v>43.599999999999994</v>
      </c>
      <c r="I38" s="86">
        <v>0.0020833333333333333</v>
      </c>
      <c r="J38" s="86">
        <f t="shared" si="13"/>
        <v>0.04791666666666666</v>
      </c>
      <c r="K38" s="86">
        <v>0.17013888888888887</v>
      </c>
      <c r="L38" s="86">
        <f t="shared" si="14"/>
        <v>0.2770833333333332</v>
      </c>
      <c r="M38" s="86">
        <f t="shared" si="15"/>
        <v>0.3604166666666665</v>
      </c>
      <c r="N38" s="86">
        <f t="shared" si="16"/>
        <v>0.5340277777777777</v>
      </c>
      <c r="O38" s="86">
        <f t="shared" si="17"/>
        <v>0.6381944444444443</v>
      </c>
      <c r="P38" s="86">
        <f t="shared" si="2"/>
        <v>0.7354166666666665</v>
      </c>
      <c r="Q38" s="95">
        <f t="shared" si="3"/>
        <v>0.7006944444444443</v>
      </c>
      <c r="R38" s="82">
        <f t="shared" si="18"/>
        <v>28</v>
      </c>
      <c r="S38" s="150" t="s">
        <v>263</v>
      </c>
      <c r="T38" s="82" t="s">
        <v>31</v>
      </c>
      <c r="U38" s="82" t="s">
        <v>352</v>
      </c>
      <c r="V38" s="167" t="s">
        <v>362</v>
      </c>
      <c r="W38" s="83">
        <f t="shared" si="1"/>
        <v>56</v>
      </c>
      <c r="X38" s="84">
        <v>2.8</v>
      </c>
      <c r="Y38" s="85">
        <f t="shared" si="4"/>
        <v>50.5</v>
      </c>
      <c r="Z38" s="86">
        <v>0.0020833333333333333</v>
      </c>
      <c r="AA38" s="86">
        <f t="shared" si="5"/>
        <v>0.05</v>
      </c>
      <c r="AB38" s="86">
        <f t="shared" si="19"/>
        <v>0.2756944444444443</v>
      </c>
      <c r="AC38" s="86">
        <f t="shared" si="6"/>
        <v>0.4076388888888887</v>
      </c>
      <c r="AD38" s="86">
        <f t="shared" si="7"/>
        <v>0.5222222222222221</v>
      </c>
      <c r="AE38" s="86">
        <f t="shared" si="8"/>
        <v>0.6645833333333332</v>
      </c>
      <c r="AF38" s="86">
        <f t="shared" si="9"/>
        <v>0.7583333333333332</v>
      </c>
      <c r="AG38" s="165">
        <f t="shared" si="10"/>
        <v>0.834722222222222</v>
      </c>
      <c r="AH38" s="62"/>
      <c r="AI38" s="62"/>
      <c r="AJ38" s="62"/>
      <c r="AK38" s="62"/>
    </row>
    <row r="39" spans="1:37" s="43" customFormat="1" ht="12">
      <c r="A39" s="138">
        <f t="shared" si="11"/>
        <v>29</v>
      </c>
      <c r="B39" s="81" t="s">
        <v>265</v>
      </c>
      <c r="C39" s="82" t="s">
        <v>31</v>
      </c>
      <c r="D39" s="82" t="s">
        <v>352</v>
      </c>
      <c r="E39" s="167" t="s">
        <v>362</v>
      </c>
      <c r="F39" s="83">
        <f t="shared" si="0"/>
        <v>56</v>
      </c>
      <c r="G39" s="84">
        <v>2.8</v>
      </c>
      <c r="H39" s="85">
        <f t="shared" si="12"/>
        <v>46.39999999999999</v>
      </c>
      <c r="I39" s="86">
        <v>0.0020833333333333333</v>
      </c>
      <c r="J39" s="86">
        <f t="shared" si="13"/>
        <v>0.049999999999999996</v>
      </c>
      <c r="K39" s="86">
        <f aca="true" t="shared" si="20" ref="K39:K65">K38+I39</f>
        <v>0.1722222222222222</v>
      </c>
      <c r="L39" s="86">
        <f t="shared" si="14"/>
        <v>0.2791666666666665</v>
      </c>
      <c r="M39" s="86">
        <f t="shared" si="15"/>
        <v>0.3624999999999998</v>
      </c>
      <c r="N39" s="86">
        <f t="shared" si="16"/>
        <v>0.536111111111111</v>
      </c>
      <c r="O39" s="86">
        <f t="shared" si="17"/>
        <v>0.6402777777777776</v>
      </c>
      <c r="P39" s="86">
        <f t="shared" si="2"/>
        <v>0.7374999999999998</v>
      </c>
      <c r="Q39" s="95">
        <f t="shared" si="3"/>
        <v>0.7027777777777776</v>
      </c>
      <c r="R39" s="82">
        <f t="shared" si="18"/>
        <v>29</v>
      </c>
      <c r="S39" s="150" t="s">
        <v>214</v>
      </c>
      <c r="T39" s="82" t="s">
        <v>31</v>
      </c>
      <c r="U39" s="82" t="s">
        <v>352</v>
      </c>
      <c r="V39" s="167" t="s">
        <v>362</v>
      </c>
      <c r="W39" s="83">
        <f t="shared" si="1"/>
        <v>38</v>
      </c>
      <c r="X39" s="84">
        <v>1.9</v>
      </c>
      <c r="Y39" s="85">
        <f t="shared" si="4"/>
        <v>52.4</v>
      </c>
      <c r="Z39" s="86">
        <v>0.0020833333333333333</v>
      </c>
      <c r="AA39" s="86">
        <f t="shared" si="5"/>
        <v>0.052083333333333336</v>
      </c>
      <c r="AB39" s="86">
        <f t="shared" si="19"/>
        <v>0.2777777777777776</v>
      </c>
      <c r="AC39" s="86">
        <f t="shared" si="6"/>
        <v>0.40972222222222204</v>
      </c>
      <c r="AD39" s="86">
        <f t="shared" si="7"/>
        <v>0.5243055555555555</v>
      </c>
      <c r="AE39" s="86">
        <f t="shared" si="8"/>
        <v>0.6666666666666665</v>
      </c>
      <c r="AF39" s="86">
        <f t="shared" si="9"/>
        <v>0.7604166666666665</v>
      </c>
      <c r="AG39" s="167" t="s">
        <v>362</v>
      </c>
      <c r="AH39" s="62"/>
      <c r="AI39" s="62"/>
      <c r="AJ39" s="62"/>
      <c r="AK39" s="62"/>
    </row>
    <row r="40" spans="1:37" s="43" customFormat="1" ht="12">
      <c r="A40" s="138">
        <f t="shared" si="11"/>
        <v>30</v>
      </c>
      <c r="B40" s="81" t="s">
        <v>264</v>
      </c>
      <c r="C40" s="82" t="s">
        <v>31</v>
      </c>
      <c r="D40" s="82" t="s">
        <v>352</v>
      </c>
      <c r="E40" s="167" t="s">
        <v>362</v>
      </c>
      <c r="F40" s="83">
        <f t="shared" si="0"/>
        <v>33</v>
      </c>
      <c r="G40" s="84">
        <v>1.1</v>
      </c>
      <c r="H40" s="85">
        <f t="shared" si="12"/>
        <v>47.49999999999999</v>
      </c>
      <c r="I40" s="86">
        <v>0.001388888888888889</v>
      </c>
      <c r="J40" s="86">
        <f t="shared" si="13"/>
        <v>0.05138888888888889</v>
      </c>
      <c r="K40" s="86">
        <f t="shared" si="20"/>
        <v>0.17361111111111108</v>
      </c>
      <c r="L40" s="86">
        <f t="shared" si="14"/>
        <v>0.2805555555555554</v>
      </c>
      <c r="M40" s="86">
        <f t="shared" si="15"/>
        <v>0.3638888888888887</v>
      </c>
      <c r="N40" s="86">
        <f t="shared" si="16"/>
        <v>0.5374999999999999</v>
      </c>
      <c r="O40" s="86">
        <f t="shared" si="17"/>
        <v>0.6416666666666665</v>
      </c>
      <c r="P40" s="86">
        <f t="shared" si="2"/>
        <v>0.7388888888888887</v>
      </c>
      <c r="Q40" s="95">
        <f t="shared" si="3"/>
        <v>0.7041666666666665</v>
      </c>
      <c r="R40" s="82">
        <f t="shared" si="18"/>
        <v>30</v>
      </c>
      <c r="S40" s="150" t="s">
        <v>213</v>
      </c>
      <c r="T40" s="82" t="s">
        <v>31</v>
      </c>
      <c r="U40" s="82" t="s">
        <v>352</v>
      </c>
      <c r="V40" s="167" t="s">
        <v>362</v>
      </c>
      <c r="W40" s="83">
        <f t="shared" si="1"/>
        <v>42</v>
      </c>
      <c r="X40" s="84">
        <v>2.1</v>
      </c>
      <c r="Y40" s="85">
        <f t="shared" si="4"/>
        <v>54.5</v>
      </c>
      <c r="Z40" s="86">
        <v>0.0020833333333333333</v>
      </c>
      <c r="AA40" s="86">
        <f t="shared" si="5"/>
        <v>0.05416666666666667</v>
      </c>
      <c r="AB40" s="86">
        <f t="shared" si="19"/>
        <v>0.27986111111111095</v>
      </c>
      <c r="AC40" s="86">
        <f t="shared" si="6"/>
        <v>0.41180555555555537</v>
      </c>
      <c r="AD40" s="86">
        <f t="shared" si="7"/>
        <v>0.5263888888888888</v>
      </c>
      <c r="AE40" s="86">
        <f t="shared" si="8"/>
        <v>0.6687499999999998</v>
      </c>
      <c r="AF40" s="86">
        <f t="shared" si="9"/>
        <v>0.7624999999999998</v>
      </c>
      <c r="AG40" s="167" t="s">
        <v>362</v>
      </c>
      <c r="AH40" s="62"/>
      <c r="AI40" s="62"/>
      <c r="AJ40" s="62"/>
      <c r="AK40" s="62"/>
    </row>
    <row r="41" spans="1:37" s="43" customFormat="1" ht="12">
      <c r="A41" s="138">
        <f t="shared" si="11"/>
        <v>31</v>
      </c>
      <c r="B41" s="81" t="s">
        <v>239</v>
      </c>
      <c r="C41" s="82" t="s">
        <v>31</v>
      </c>
      <c r="D41" s="82" t="s">
        <v>352</v>
      </c>
      <c r="E41" s="167" t="s">
        <v>362</v>
      </c>
      <c r="F41" s="83">
        <f t="shared" si="0"/>
        <v>35.99999999999999</v>
      </c>
      <c r="G41" s="84">
        <v>0.6</v>
      </c>
      <c r="H41" s="85">
        <f t="shared" si="12"/>
        <v>48.099999999999994</v>
      </c>
      <c r="I41" s="86">
        <v>0.0006944444444444445</v>
      </c>
      <c r="J41" s="86">
        <f t="shared" si="13"/>
        <v>0.05208333333333333</v>
      </c>
      <c r="K41" s="86">
        <f t="shared" si="20"/>
        <v>0.17430555555555552</v>
      </c>
      <c r="L41" s="86">
        <f t="shared" si="14"/>
        <v>0.28124999999999983</v>
      </c>
      <c r="M41" s="86">
        <f t="shared" si="15"/>
        <v>0.36458333333333315</v>
      </c>
      <c r="N41" s="86">
        <f t="shared" si="16"/>
        <v>0.5381944444444443</v>
      </c>
      <c r="O41" s="86">
        <f t="shared" si="17"/>
        <v>0.6423611111111109</v>
      </c>
      <c r="P41" s="86">
        <f t="shared" si="2"/>
        <v>0.7395833333333331</v>
      </c>
      <c r="Q41" s="95">
        <f t="shared" si="3"/>
        <v>0.7048611111111109</v>
      </c>
      <c r="R41" s="82">
        <f t="shared" si="18"/>
        <v>31</v>
      </c>
      <c r="S41" s="150" t="s">
        <v>212</v>
      </c>
      <c r="T41" s="82" t="s">
        <v>31</v>
      </c>
      <c r="U41" s="82" t="s">
        <v>352</v>
      </c>
      <c r="V41" s="167" t="s">
        <v>362</v>
      </c>
      <c r="W41" s="83">
        <f t="shared" si="1"/>
        <v>54</v>
      </c>
      <c r="X41" s="84">
        <v>0.9</v>
      </c>
      <c r="Y41" s="85">
        <f t="shared" si="4"/>
        <v>55.4</v>
      </c>
      <c r="Z41" s="86">
        <v>0.0006944444444444445</v>
      </c>
      <c r="AA41" s="86">
        <f t="shared" si="5"/>
        <v>0.05486111111111111</v>
      </c>
      <c r="AB41" s="86">
        <f t="shared" si="19"/>
        <v>0.2805555555555554</v>
      </c>
      <c r="AC41" s="86">
        <f t="shared" si="6"/>
        <v>0.4124999999999998</v>
      </c>
      <c r="AD41" s="86">
        <f t="shared" si="7"/>
        <v>0.5270833333333332</v>
      </c>
      <c r="AE41" s="86">
        <f t="shared" si="8"/>
        <v>0.6694444444444443</v>
      </c>
      <c r="AF41" s="86">
        <f t="shared" si="9"/>
        <v>0.7631944444444443</v>
      </c>
      <c r="AG41" s="167" t="s">
        <v>362</v>
      </c>
      <c r="AH41" s="62"/>
      <c r="AI41" s="62"/>
      <c r="AJ41" s="62"/>
      <c r="AK41" s="62"/>
    </row>
    <row r="42" spans="1:37" s="43" customFormat="1" ht="12">
      <c r="A42" s="138">
        <f t="shared" si="11"/>
        <v>32</v>
      </c>
      <c r="B42" s="81" t="s">
        <v>305</v>
      </c>
      <c r="C42" s="82" t="s">
        <v>81</v>
      </c>
      <c r="D42" s="82" t="s">
        <v>355</v>
      </c>
      <c r="E42" s="167" t="s">
        <v>362</v>
      </c>
      <c r="F42" s="83">
        <f t="shared" si="0"/>
        <v>52</v>
      </c>
      <c r="G42" s="84">
        <v>2.6</v>
      </c>
      <c r="H42" s="85">
        <f t="shared" si="12"/>
        <v>50.699999999999996</v>
      </c>
      <c r="I42" s="86">
        <v>0.0020833333333333333</v>
      </c>
      <c r="J42" s="86">
        <f t="shared" si="13"/>
        <v>0.05416666666666666</v>
      </c>
      <c r="K42" s="86">
        <f t="shared" si="20"/>
        <v>0.17638888888888885</v>
      </c>
      <c r="L42" s="86">
        <f t="shared" si="14"/>
        <v>0.28333333333333316</v>
      </c>
      <c r="M42" s="86">
        <f t="shared" si="15"/>
        <v>0.3666666666666665</v>
      </c>
      <c r="N42" s="86">
        <f t="shared" si="16"/>
        <v>0.5402777777777776</v>
      </c>
      <c r="O42" s="86">
        <f t="shared" si="17"/>
        <v>0.6444444444444443</v>
      </c>
      <c r="P42" s="86">
        <f t="shared" si="2"/>
        <v>0.7416666666666665</v>
      </c>
      <c r="Q42" s="95">
        <f t="shared" si="3"/>
        <v>0.7069444444444443</v>
      </c>
      <c r="R42" s="82">
        <f t="shared" si="18"/>
        <v>32</v>
      </c>
      <c r="S42" s="150" t="s">
        <v>240</v>
      </c>
      <c r="T42" s="82" t="s">
        <v>31</v>
      </c>
      <c r="U42" s="82" t="s">
        <v>352</v>
      </c>
      <c r="V42" s="167" t="s">
        <v>362</v>
      </c>
      <c r="W42" s="83">
        <f t="shared" si="1"/>
        <v>41.99999999999999</v>
      </c>
      <c r="X42" s="84">
        <v>0.7</v>
      </c>
      <c r="Y42" s="85">
        <f t="shared" si="4"/>
        <v>56.1</v>
      </c>
      <c r="Z42" s="86">
        <v>0.0006944444444444445</v>
      </c>
      <c r="AA42" s="86">
        <f t="shared" si="5"/>
        <v>0.05555555555555555</v>
      </c>
      <c r="AB42" s="86">
        <f t="shared" si="19"/>
        <v>0.28124999999999983</v>
      </c>
      <c r="AC42" s="86">
        <f t="shared" si="6"/>
        <v>0.41319444444444425</v>
      </c>
      <c r="AD42" s="86">
        <f t="shared" si="7"/>
        <v>0.5277777777777777</v>
      </c>
      <c r="AE42" s="86">
        <f t="shared" si="8"/>
        <v>0.6701388888888887</v>
      </c>
      <c r="AF42" s="86">
        <f t="shared" si="9"/>
        <v>0.7638888888888887</v>
      </c>
      <c r="AG42" s="167" t="s">
        <v>362</v>
      </c>
      <c r="AH42" s="62"/>
      <c r="AI42" s="62"/>
      <c r="AJ42" s="62"/>
      <c r="AK42" s="62"/>
    </row>
    <row r="43" spans="1:37" s="43" customFormat="1" ht="12">
      <c r="A43" s="138">
        <f t="shared" si="11"/>
        <v>33</v>
      </c>
      <c r="B43" s="81" t="s">
        <v>267</v>
      </c>
      <c r="C43" s="82" t="s">
        <v>81</v>
      </c>
      <c r="D43" s="82" t="s">
        <v>354</v>
      </c>
      <c r="E43" s="167" t="s">
        <v>362</v>
      </c>
      <c r="F43" s="83">
        <f t="shared" si="0"/>
        <v>44.400000000000006</v>
      </c>
      <c r="G43" s="84">
        <v>3.7</v>
      </c>
      <c r="H43" s="85">
        <f t="shared" si="12"/>
        <v>54.4</v>
      </c>
      <c r="I43" s="86">
        <v>0.003472222222222222</v>
      </c>
      <c r="J43" s="86">
        <f t="shared" si="13"/>
        <v>0.057638888888888885</v>
      </c>
      <c r="K43" s="86">
        <f t="shared" si="20"/>
        <v>0.17986111111111105</v>
      </c>
      <c r="L43" s="86">
        <f t="shared" si="14"/>
        <v>0.28680555555555537</v>
      </c>
      <c r="M43" s="86">
        <f t="shared" si="15"/>
        <v>0.3701388888888887</v>
      </c>
      <c r="N43" s="86">
        <f t="shared" si="16"/>
        <v>0.5437499999999998</v>
      </c>
      <c r="O43" s="86">
        <f t="shared" si="17"/>
        <v>0.6479166666666665</v>
      </c>
      <c r="P43" s="86">
        <f t="shared" si="2"/>
        <v>0.7451388888888887</v>
      </c>
      <c r="Q43" s="95">
        <f t="shared" si="3"/>
        <v>0.7104166666666665</v>
      </c>
      <c r="R43" s="82">
        <f t="shared" si="18"/>
        <v>33</v>
      </c>
      <c r="S43" s="150" t="s">
        <v>308</v>
      </c>
      <c r="T43" s="139" t="s">
        <v>31</v>
      </c>
      <c r="U43" s="139" t="s">
        <v>356</v>
      </c>
      <c r="V43" s="167" t="s">
        <v>362</v>
      </c>
      <c r="W43" s="83">
        <f t="shared" si="1"/>
        <v>46</v>
      </c>
      <c r="X43" s="139">
        <v>2.3</v>
      </c>
      <c r="Y43" s="85">
        <f t="shared" si="4"/>
        <v>58.4</v>
      </c>
      <c r="Z43" s="86">
        <v>0.0020833333333333333</v>
      </c>
      <c r="AA43" s="86">
        <f t="shared" si="5"/>
        <v>0.057638888888888885</v>
      </c>
      <c r="AB43" s="86">
        <f t="shared" si="19"/>
        <v>0.28333333333333316</v>
      </c>
      <c r="AC43" s="86">
        <f t="shared" si="6"/>
        <v>0.4152777777777776</v>
      </c>
      <c r="AD43" s="86">
        <f t="shared" si="7"/>
        <v>0.529861111111111</v>
      </c>
      <c r="AE43" s="86">
        <f t="shared" si="8"/>
        <v>0.672222222222222</v>
      </c>
      <c r="AF43" s="86">
        <f t="shared" si="9"/>
        <v>0.765972222222222</v>
      </c>
      <c r="AG43" s="167" t="s">
        <v>362</v>
      </c>
      <c r="AH43" s="62"/>
      <c r="AI43" s="62"/>
      <c r="AJ43" s="62"/>
      <c r="AK43" s="62"/>
    </row>
    <row r="44" spans="1:37" s="43" customFormat="1" ht="12">
      <c r="A44" s="138">
        <f t="shared" si="11"/>
        <v>34</v>
      </c>
      <c r="B44" s="81" t="s">
        <v>380</v>
      </c>
      <c r="C44" s="82" t="s">
        <v>361</v>
      </c>
      <c r="D44" s="82">
        <v>742</v>
      </c>
      <c r="E44" s="82">
        <v>48</v>
      </c>
      <c r="F44" s="83">
        <f t="shared" si="0"/>
        <v>46.800000000000004</v>
      </c>
      <c r="G44" s="84">
        <v>3.9</v>
      </c>
      <c r="H44" s="85">
        <f t="shared" si="12"/>
        <v>58.3</v>
      </c>
      <c r="I44" s="86">
        <v>0.003472222222222222</v>
      </c>
      <c r="J44" s="86">
        <f t="shared" si="13"/>
        <v>0.06111111111111111</v>
      </c>
      <c r="K44" s="86">
        <f t="shared" si="20"/>
        <v>0.18333333333333326</v>
      </c>
      <c r="L44" s="86">
        <f t="shared" si="14"/>
        <v>0.2902777777777776</v>
      </c>
      <c r="M44" s="86">
        <f t="shared" si="15"/>
        <v>0.3736111111111109</v>
      </c>
      <c r="N44" s="86">
        <f t="shared" si="16"/>
        <v>0.547222222222222</v>
      </c>
      <c r="O44" s="86">
        <f t="shared" si="17"/>
        <v>0.6513888888888887</v>
      </c>
      <c r="P44" s="86">
        <f aca="true" t="shared" si="21" ref="P44:P65">P43+I44</f>
        <v>0.7486111111111109</v>
      </c>
      <c r="Q44" s="95">
        <f aca="true" t="shared" si="22" ref="Q44:Q65">Q43+I44</f>
        <v>0.7138888888888887</v>
      </c>
      <c r="R44" s="82">
        <f t="shared" si="18"/>
        <v>34</v>
      </c>
      <c r="S44" s="150" t="s">
        <v>307</v>
      </c>
      <c r="T44" s="139" t="s">
        <v>31</v>
      </c>
      <c r="U44" s="139" t="s">
        <v>356</v>
      </c>
      <c r="V44" s="167" t="s">
        <v>362</v>
      </c>
      <c r="W44" s="83">
        <f t="shared" si="1"/>
        <v>30</v>
      </c>
      <c r="X44" s="139">
        <v>1</v>
      </c>
      <c r="Y44" s="85">
        <f t="shared" si="4"/>
        <v>59.4</v>
      </c>
      <c r="Z44" s="86">
        <v>0.001388888888888889</v>
      </c>
      <c r="AA44" s="86">
        <f t="shared" si="5"/>
        <v>0.059027777777777776</v>
      </c>
      <c r="AB44" s="86">
        <f t="shared" si="19"/>
        <v>0.28472222222222204</v>
      </c>
      <c r="AC44" s="86">
        <f aca="true" t="shared" si="23" ref="AC44:AC65">AC43+Z44</f>
        <v>0.41666666666666646</v>
      </c>
      <c r="AD44" s="86">
        <f aca="true" t="shared" si="24" ref="AD44:AD65">AD43+Z44</f>
        <v>0.5312499999999999</v>
      </c>
      <c r="AE44" s="86">
        <f aca="true" t="shared" si="25" ref="AE44:AE65">AE43+Z44</f>
        <v>0.6736111111111109</v>
      </c>
      <c r="AF44" s="86">
        <f aca="true" t="shared" si="26" ref="AF44:AF65">Z44+AF43</f>
        <v>0.7673611111111109</v>
      </c>
      <c r="AG44" s="167" t="s">
        <v>362</v>
      </c>
      <c r="AH44" s="62"/>
      <c r="AI44" s="62"/>
      <c r="AJ44" s="62"/>
      <c r="AK44" s="62"/>
    </row>
    <row r="45" spans="1:37" s="43" customFormat="1" ht="12">
      <c r="A45" s="138">
        <f t="shared" si="11"/>
        <v>35</v>
      </c>
      <c r="B45" s="81" t="s">
        <v>381</v>
      </c>
      <c r="C45" s="82" t="s">
        <v>31</v>
      </c>
      <c r="D45" s="82" t="s">
        <v>353</v>
      </c>
      <c r="E45" s="167" t="s">
        <v>348</v>
      </c>
      <c r="F45" s="83">
        <f t="shared" si="0"/>
        <v>33</v>
      </c>
      <c r="G45" s="84">
        <v>1.1</v>
      </c>
      <c r="H45" s="85">
        <f t="shared" si="12"/>
        <v>59.4</v>
      </c>
      <c r="I45" s="86">
        <v>0.001388888888888889</v>
      </c>
      <c r="J45" s="86">
        <f t="shared" si="13"/>
        <v>0.0625</v>
      </c>
      <c r="K45" s="86">
        <f t="shared" si="20"/>
        <v>0.18472222222222215</v>
      </c>
      <c r="L45" s="86">
        <f t="shared" si="14"/>
        <v>0.29166666666666646</v>
      </c>
      <c r="M45" s="86">
        <f t="shared" si="15"/>
        <v>0.3749999999999998</v>
      </c>
      <c r="N45" s="86">
        <f t="shared" si="16"/>
        <v>0.5486111111111109</v>
      </c>
      <c r="O45" s="86">
        <f t="shared" si="17"/>
        <v>0.6527777777777776</v>
      </c>
      <c r="P45" s="86">
        <f t="shared" si="21"/>
        <v>0.7499999999999998</v>
      </c>
      <c r="Q45" s="95">
        <f t="shared" si="22"/>
        <v>0.7152777777777776</v>
      </c>
      <c r="R45" s="82">
        <f t="shared" si="18"/>
        <v>35</v>
      </c>
      <c r="S45" s="150" t="s">
        <v>308</v>
      </c>
      <c r="T45" s="82" t="s">
        <v>31</v>
      </c>
      <c r="U45" s="82" t="s">
        <v>356</v>
      </c>
      <c r="V45" s="167" t="s">
        <v>362</v>
      </c>
      <c r="W45" s="83">
        <f t="shared" si="1"/>
        <v>27</v>
      </c>
      <c r="X45" s="84">
        <v>0.9</v>
      </c>
      <c r="Y45" s="85">
        <f t="shared" si="4"/>
        <v>60.3</v>
      </c>
      <c r="Z45" s="86">
        <v>0.001388888888888889</v>
      </c>
      <c r="AA45" s="86">
        <f t="shared" si="5"/>
        <v>0.06041666666666667</v>
      </c>
      <c r="AB45" s="86">
        <f t="shared" si="19"/>
        <v>0.2861111111111109</v>
      </c>
      <c r="AC45" s="86">
        <f t="shared" si="23"/>
        <v>0.41805555555555535</v>
      </c>
      <c r="AD45" s="86">
        <f t="shared" si="24"/>
        <v>0.5326388888888888</v>
      </c>
      <c r="AE45" s="86">
        <f t="shared" si="25"/>
        <v>0.6749999999999998</v>
      </c>
      <c r="AF45" s="86">
        <f t="shared" si="26"/>
        <v>0.7687499999999998</v>
      </c>
      <c r="AG45" s="167" t="s">
        <v>362</v>
      </c>
      <c r="AH45" s="62"/>
      <c r="AI45" s="62"/>
      <c r="AJ45" s="62"/>
      <c r="AK45" s="62"/>
    </row>
    <row r="46" spans="1:37" s="43" customFormat="1" ht="12">
      <c r="A46" s="138">
        <f t="shared" si="11"/>
        <v>36</v>
      </c>
      <c r="B46" s="81" t="s">
        <v>382</v>
      </c>
      <c r="C46" s="82" t="s">
        <v>31</v>
      </c>
      <c r="D46" s="82" t="s">
        <v>353</v>
      </c>
      <c r="E46" s="167" t="s">
        <v>363</v>
      </c>
      <c r="F46" s="83">
        <f t="shared" si="0"/>
        <v>30</v>
      </c>
      <c r="G46" s="84">
        <v>1</v>
      </c>
      <c r="H46" s="85">
        <f t="shared" si="12"/>
        <v>60.4</v>
      </c>
      <c r="I46" s="86">
        <v>0.001388888888888889</v>
      </c>
      <c r="J46" s="86">
        <f t="shared" si="13"/>
        <v>0.06388888888888888</v>
      </c>
      <c r="K46" s="86">
        <f t="shared" si="20"/>
        <v>0.18611111111111103</v>
      </c>
      <c r="L46" s="86">
        <f t="shared" si="14"/>
        <v>0.29305555555555535</v>
      </c>
      <c r="M46" s="86">
        <f t="shared" si="15"/>
        <v>0.37638888888888866</v>
      </c>
      <c r="N46" s="86">
        <f t="shared" si="16"/>
        <v>0.5499999999999998</v>
      </c>
      <c r="O46" s="86">
        <f t="shared" si="17"/>
        <v>0.6541666666666665</v>
      </c>
      <c r="P46" s="86">
        <f t="shared" si="21"/>
        <v>0.7513888888888887</v>
      </c>
      <c r="Q46" s="95">
        <f t="shared" si="22"/>
        <v>0.7166666666666665</v>
      </c>
      <c r="R46" s="82">
        <f t="shared" si="18"/>
        <v>36</v>
      </c>
      <c r="S46" s="150" t="s">
        <v>304</v>
      </c>
      <c r="T46" s="82" t="s">
        <v>31</v>
      </c>
      <c r="U46" s="82" t="s">
        <v>357</v>
      </c>
      <c r="V46" s="82" t="s">
        <v>349</v>
      </c>
      <c r="W46" s="83">
        <f t="shared" si="1"/>
        <v>51.6</v>
      </c>
      <c r="X46" s="84">
        <v>4.3</v>
      </c>
      <c r="Y46" s="85">
        <f t="shared" si="4"/>
        <v>64.6</v>
      </c>
      <c r="Z46" s="86">
        <v>0.003472222222222222</v>
      </c>
      <c r="AA46" s="86">
        <f t="shared" si="5"/>
        <v>0.06388888888888888</v>
      </c>
      <c r="AB46" s="86">
        <f t="shared" si="19"/>
        <v>0.28958333333333314</v>
      </c>
      <c r="AC46" s="86">
        <f t="shared" si="23"/>
        <v>0.42152777777777756</v>
      </c>
      <c r="AD46" s="86">
        <f t="shared" si="24"/>
        <v>0.536111111111111</v>
      </c>
      <c r="AE46" s="86">
        <f t="shared" si="25"/>
        <v>0.678472222222222</v>
      </c>
      <c r="AF46" s="86">
        <f t="shared" si="26"/>
        <v>0.772222222222222</v>
      </c>
      <c r="AG46" s="167" t="s">
        <v>362</v>
      </c>
      <c r="AH46" s="62"/>
      <c r="AI46" s="62"/>
      <c r="AJ46" s="62"/>
      <c r="AK46" s="62"/>
    </row>
    <row r="47" spans="1:37" s="43" customFormat="1" ht="12">
      <c r="A47" s="138">
        <f t="shared" si="11"/>
        <v>37</v>
      </c>
      <c r="B47" s="81" t="s">
        <v>383</v>
      </c>
      <c r="C47" s="82" t="s">
        <v>31</v>
      </c>
      <c r="D47" s="82" t="s">
        <v>353</v>
      </c>
      <c r="E47" s="167" t="s">
        <v>364</v>
      </c>
      <c r="F47" s="83">
        <f t="shared" si="0"/>
        <v>39</v>
      </c>
      <c r="G47" s="84">
        <v>1.3</v>
      </c>
      <c r="H47" s="85">
        <f t="shared" si="12"/>
        <v>61.699999999999996</v>
      </c>
      <c r="I47" s="86">
        <v>0.001388888888888889</v>
      </c>
      <c r="J47" s="86">
        <f t="shared" si="13"/>
        <v>0.06527777777777777</v>
      </c>
      <c r="K47" s="86">
        <f t="shared" si="20"/>
        <v>0.18749999999999992</v>
      </c>
      <c r="L47" s="86">
        <f t="shared" si="14"/>
        <v>0.29444444444444423</v>
      </c>
      <c r="M47" s="86">
        <f t="shared" si="15"/>
        <v>0.37777777777777755</v>
      </c>
      <c r="N47" s="86">
        <f t="shared" si="16"/>
        <v>0.5513888888888887</v>
      </c>
      <c r="O47" s="86">
        <f t="shared" si="17"/>
        <v>0.6555555555555553</v>
      </c>
      <c r="P47" s="86">
        <f t="shared" si="21"/>
        <v>0.7527777777777775</v>
      </c>
      <c r="Q47" s="95">
        <f t="shared" si="22"/>
        <v>0.7180555555555553</v>
      </c>
      <c r="R47" s="82">
        <f t="shared" si="18"/>
        <v>37</v>
      </c>
      <c r="S47" s="150" t="s">
        <v>261</v>
      </c>
      <c r="T47" s="67" t="s">
        <v>31</v>
      </c>
      <c r="U47" s="67" t="s">
        <v>357</v>
      </c>
      <c r="V47" s="167" t="s">
        <v>362</v>
      </c>
      <c r="W47" s="83">
        <f t="shared" si="1"/>
        <v>54</v>
      </c>
      <c r="X47" s="140">
        <v>3.6</v>
      </c>
      <c r="Y47" s="85">
        <f t="shared" si="4"/>
        <v>68.19999999999999</v>
      </c>
      <c r="Z47" s="86">
        <v>0.002777777777777778</v>
      </c>
      <c r="AA47" s="86">
        <f t="shared" si="5"/>
        <v>0.06666666666666667</v>
      </c>
      <c r="AB47" s="86">
        <f t="shared" si="19"/>
        <v>0.2923611111111109</v>
      </c>
      <c r="AC47" s="86">
        <f t="shared" si="23"/>
        <v>0.4243055555555553</v>
      </c>
      <c r="AD47" s="86">
        <f t="shared" si="24"/>
        <v>0.5388888888888888</v>
      </c>
      <c r="AE47" s="86">
        <f t="shared" si="25"/>
        <v>0.6812499999999998</v>
      </c>
      <c r="AF47" s="86">
        <f t="shared" si="26"/>
        <v>0.7749999999999998</v>
      </c>
      <c r="AG47" s="167" t="s">
        <v>362</v>
      </c>
      <c r="AH47" s="62"/>
      <c r="AI47" s="62"/>
      <c r="AJ47" s="62"/>
      <c r="AK47" s="62"/>
    </row>
    <row r="48" spans="1:37" s="43" customFormat="1" ht="12">
      <c r="A48" s="138">
        <f t="shared" si="11"/>
        <v>38</v>
      </c>
      <c r="B48" s="81" t="s">
        <v>384</v>
      </c>
      <c r="C48" s="82" t="s">
        <v>31</v>
      </c>
      <c r="D48" s="82" t="s">
        <v>353</v>
      </c>
      <c r="E48" s="167" t="s">
        <v>365</v>
      </c>
      <c r="F48" s="83">
        <f t="shared" si="0"/>
        <v>48</v>
      </c>
      <c r="G48" s="84">
        <v>1.6</v>
      </c>
      <c r="H48" s="85">
        <f t="shared" si="12"/>
        <v>63.3</v>
      </c>
      <c r="I48" s="86">
        <v>0.001388888888888889</v>
      </c>
      <c r="J48" s="86">
        <f t="shared" si="13"/>
        <v>0.06666666666666665</v>
      </c>
      <c r="K48" s="86">
        <f t="shared" si="20"/>
        <v>0.1888888888888888</v>
      </c>
      <c r="L48" s="86">
        <f t="shared" si="14"/>
        <v>0.2958333333333331</v>
      </c>
      <c r="M48" s="86">
        <f t="shared" si="15"/>
        <v>0.37916666666666643</v>
      </c>
      <c r="N48" s="86">
        <f t="shared" si="16"/>
        <v>0.5527777777777776</v>
      </c>
      <c r="O48" s="86">
        <f t="shared" si="17"/>
        <v>0.6569444444444442</v>
      </c>
      <c r="P48" s="86">
        <f t="shared" si="21"/>
        <v>0.7541666666666664</v>
      </c>
      <c r="Q48" s="95">
        <f t="shared" si="22"/>
        <v>0.7194444444444442</v>
      </c>
      <c r="R48" s="82">
        <f t="shared" si="18"/>
        <v>38</v>
      </c>
      <c r="S48" s="150" t="s">
        <v>420</v>
      </c>
      <c r="T48" s="82" t="s">
        <v>40</v>
      </c>
      <c r="U48" s="82">
        <v>742</v>
      </c>
      <c r="V48" s="82">
        <v>35</v>
      </c>
      <c r="W48" s="83">
        <f t="shared" si="1"/>
        <v>33</v>
      </c>
      <c r="X48" s="84">
        <v>1.1</v>
      </c>
      <c r="Y48" s="85">
        <f t="shared" si="4"/>
        <v>69.29999999999998</v>
      </c>
      <c r="Z48" s="86">
        <v>0.001388888888888889</v>
      </c>
      <c r="AA48" s="86">
        <f t="shared" si="5"/>
        <v>0.06805555555555555</v>
      </c>
      <c r="AB48" s="86">
        <f t="shared" si="19"/>
        <v>0.2937499999999998</v>
      </c>
      <c r="AC48" s="86">
        <f t="shared" si="23"/>
        <v>0.4256944444444442</v>
      </c>
      <c r="AD48" s="86">
        <f t="shared" si="24"/>
        <v>0.5402777777777776</v>
      </c>
      <c r="AE48" s="86">
        <f t="shared" si="25"/>
        <v>0.6826388888888887</v>
      </c>
      <c r="AF48" s="86">
        <f t="shared" si="26"/>
        <v>0.7763888888888887</v>
      </c>
      <c r="AG48" s="167" t="s">
        <v>362</v>
      </c>
      <c r="AH48" s="62"/>
      <c r="AI48" s="62"/>
      <c r="AJ48" s="62"/>
      <c r="AK48" s="62"/>
    </row>
    <row r="49" spans="1:37" s="43" customFormat="1" ht="12">
      <c r="A49" s="138">
        <f t="shared" si="11"/>
        <v>39</v>
      </c>
      <c r="B49" s="81" t="s">
        <v>385</v>
      </c>
      <c r="C49" s="82" t="s">
        <v>31</v>
      </c>
      <c r="D49" s="82" t="s">
        <v>353</v>
      </c>
      <c r="E49" s="82">
        <v>10</v>
      </c>
      <c r="F49" s="83">
        <f t="shared" si="0"/>
        <v>44</v>
      </c>
      <c r="G49" s="84">
        <v>2.2</v>
      </c>
      <c r="H49" s="85">
        <f t="shared" si="12"/>
        <v>65.5</v>
      </c>
      <c r="I49" s="86">
        <v>0.0020833333333333333</v>
      </c>
      <c r="J49" s="86">
        <f t="shared" si="13"/>
        <v>0.06874999999999999</v>
      </c>
      <c r="K49" s="86">
        <f t="shared" si="20"/>
        <v>0.19097222222222213</v>
      </c>
      <c r="L49" s="86">
        <f t="shared" si="14"/>
        <v>0.29791666666666644</v>
      </c>
      <c r="M49" s="86">
        <f t="shared" si="15"/>
        <v>0.38124999999999976</v>
      </c>
      <c r="N49" s="86">
        <f t="shared" si="16"/>
        <v>0.5548611111111109</v>
      </c>
      <c r="O49" s="86">
        <f t="shared" si="17"/>
        <v>0.6590277777777775</v>
      </c>
      <c r="P49" s="86">
        <f t="shared" si="21"/>
        <v>0.7562499999999998</v>
      </c>
      <c r="Q49" s="95">
        <f t="shared" si="22"/>
        <v>0.7215277777777775</v>
      </c>
      <c r="R49" s="82">
        <f t="shared" si="18"/>
        <v>39</v>
      </c>
      <c r="S49" s="150" t="s">
        <v>377</v>
      </c>
      <c r="T49" s="82" t="s">
        <v>40</v>
      </c>
      <c r="U49" s="82">
        <v>742</v>
      </c>
      <c r="V49" s="82">
        <v>37</v>
      </c>
      <c r="W49" s="83">
        <f t="shared" si="1"/>
        <v>33</v>
      </c>
      <c r="X49" s="84">
        <v>1.1</v>
      </c>
      <c r="Y49" s="85">
        <f t="shared" si="4"/>
        <v>70.39999999999998</v>
      </c>
      <c r="Z49" s="86">
        <v>0.001388888888888889</v>
      </c>
      <c r="AA49" s="86">
        <f t="shared" si="5"/>
        <v>0.06944444444444443</v>
      </c>
      <c r="AB49" s="86">
        <f t="shared" si="19"/>
        <v>0.2951388888888887</v>
      </c>
      <c r="AC49" s="86">
        <f t="shared" si="23"/>
        <v>0.4270833333333331</v>
      </c>
      <c r="AD49" s="86">
        <f t="shared" si="24"/>
        <v>0.5416666666666665</v>
      </c>
      <c r="AE49" s="86">
        <f t="shared" si="25"/>
        <v>0.6840277777777776</v>
      </c>
      <c r="AF49" s="86">
        <f t="shared" si="26"/>
        <v>0.7777777777777776</v>
      </c>
      <c r="AG49" s="167" t="s">
        <v>362</v>
      </c>
      <c r="AH49" s="62"/>
      <c r="AI49" s="62"/>
      <c r="AJ49" s="62"/>
      <c r="AK49" s="62"/>
    </row>
    <row r="50" spans="1:37" s="43" customFormat="1" ht="12">
      <c r="A50" s="138">
        <f t="shared" si="11"/>
        <v>40</v>
      </c>
      <c r="B50" s="81" t="s">
        <v>386</v>
      </c>
      <c r="C50" s="82" t="s">
        <v>31</v>
      </c>
      <c r="D50" s="82" t="s">
        <v>353</v>
      </c>
      <c r="E50" s="82">
        <v>12</v>
      </c>
      <c r="F50" s="83">
        <f t="shared" si="0"/>
        <v>44</v>
      </c>
      <c r="G50" s="84">
        <v>2.2</v>
      </c>
      <c r="H50" s="85">
        <f t="shared" si="12"/>
        <v>67.7</v>
      </c>
      <c r="I50" s="86">
        <v>0.0020833333333333333</v>
      </c>
      <c r="J50" s="86">
        <f t="shared" si="13"/>
        <v>0.07083333333333333</v>
      </c>
      <c r="K50" s="86">
        <f t="shared" si="20"/>
        <v>0.19305555555555545</v>
      </c>
      <c r="L50" s="86">
        <f t="shared" si="14"/>
        <v>0.29999999999999977</v>
      </c>
      <c r="M50" s="86">
        <f t="shared" si="15"/>
        <v>0.3833333333333331</v>
      </c>
      <c r="N50" s="86">
        <f t="shared" si="16"/>
        <v>0.5569444444444442</v>
      </c>
      <c r="O50" s="86">
        <f t="shared" si="17"/>
        <v>0.6611111111111109</v>
      </c>
      <c r="P50" s="86">
        <f t="shared" si="21"/>
        <v>0.7583333333333331</v>
      </c>
      <c r="Q50" s="95">
        <f t="shared" si="22"/>
        <v>0.7236111111111109</v>
      </c>
      <c r="R50" s="82">
        <f t="shared" si="18"/>
        <v>40</v>
      </c>
      <c r="S50" s="150" t="s">
        <v>421</v>
      </c>
      <c r="T50" s="82" t="s">
        <v>361</v>
      </c>
      <c r="U50" s="82">
        <v>742</v>
      </c>
      <c r="V50" s="82">
        <v>39</v>
      </c>
      <c r="W50" s="83">
        <f t="shared" si="1"/>
        <v>35.99999999999999</v>
      </c>
      <c r="X50" s="84">
        <v>1.2</v>
      </c>
      <c r="Y50" s="85">
        <f t="shared" si="4"/>
        <v>71.59999999999998</v>
      </c>
      <c r="Z50" s="86">
        <v>0.001388888888888889</v>
      </c>
      <c r="AA50" s="86">
        <f t="shared" si="5"/>
        <v>0.07083333333333332</v>
      </c>
      <c r="AB50" s="86">
        <f t="shared" si="19"/>
        <v>0.29652777777777756</v>
      </c>
      <c r="AC50" s="86">
        <f t="shared" si="23"/>
        <v>0.428472222222222</v>
      </c>
      <c r="AD50" s="86">
        <f t="shared" si="24"/>
        <v>0.5430555555555554</v>
      </c>
      <c r="AE50" s="86">
        <f t="shared" si="25"/>
        <v>0.6854166666666665</v>
      </c>
      <c r="AF50" s="86">
        <f t="shared" si="26"/>
        <v>0.7791666666666665</v>
      </c>
      <c r="AG50" s="167" t="s">
        <v>362</v>
      </c>
      <c r="AH50" s="62"/>
      <c r="AI50" s="62"/>
      <c r="AJ50" s="62"/>
      <c r="AK50" s="62"/>
    </row>
    <row r="51" spans="1:37" s="43" customFormat="1" ht="12">
      <c r="A51" s="138">
        <f t="shared" si="11"/>
        <v>41</v>
      </c>
      <c r="B51" s="81" t="s">
        <v>269</v>
      </c>
      <c r="C51" s="82" t="s">
        <v>31</v>
      </c>
      <c r="D51" s="82" t="s">
        <v>353</v>
      </c>
      <c r="E51" s="167" t="s">
        <v>362</v>
      </c>
      <c r="F51" s="83">
        <f t="shared" si="0"/>
        <v>46.5</v>
      </c>
      <c r="G51" s="84">
        <v>3.1</v>
      </c>
      <c r="H51" s="85">
        <f t="shared" si="12"/>
        <v>70.8</v>
      </c>
      <c r="I51" s="86">
        <v>0.002777777777777778</v>
      </c>
      <c r="J51" s="86">
        <f t="shared" si="13"/>
        <v>0.07361111111111111</v>
      </c>
      <c r="K51" s="86">
        <f t="shared" si="20"/>
        <v>0.19583333333333322</v>
      </c>
      <c r="L51" s="86">
        <f t="shared" si="14"/>
        <v>0.30277777777777753</v>
      </c>
      <c r="M51" s="86">
        <f t="shared" si="15"/>
        <v>0.38611111111111085</v>
      </c>
      <c r="N51" s="86">
        <f t="shared" si="16"/>
        <v>0.559722222222222</v>
      </c>
      <c r="O51" s="86">
        <f t="shared" si="17"/>
        <v>0.6638888888888886</v>
      </c>
      <c r="P51" s="86">
        <f t="shared" si="21"/>
        <v>0.7611111111111108</v>
      </c>
      <c r="Q51" s="95">
        <f t="shared" si="22"/>
        <v>0.7263888888888886</v>
      </c>
      <c r="R51" s="82">
        <f t="shared" si="18"/>
        <v>41</v>
      </c>
      <c r="S51" s="150" t="s">
        <v>422</v>
      </c>
      <c r="T51" s="82" t="s">
        <v>40</v>
      </c>
      <c r="U51" s="82">
        <v>742</v>
      </c>
      <c r="V51" s="82">
        <v>41</v>
      </c>
      <c r="W51" s="83">
        <f t="shared" si="1"/>
        <v>45</v>
      </c>
      <c r="X51" s="84">
        <v>3</v>
      </c>
      <c r="Y51" s="85">
        <f t="shared" si="4"/>
        <v>74.59999999999998</v>
      </c>
      <c r="Z51" s="86">
        <v>0.002777777777777778</v>
      </c>
      <c r="AA51" s="86">
        <f t="shared" si="5"/>
        <v>0.0736111111111111</v>
      </c>
      <c r="AB51" s="86">
        <f t="shared" si="19"/>
        <v>0.2993055555555553</v>
      </c>
      <c r="AC51" s="86">
        <f t="shared" si="23"/>
        <v>0.43124999999999974</v>
      </c>
      <c r="AD51" s="86">
        <f t="shared" si="24"/>
        <v>0.5458333333333332</v>
      </c>
      <c r="AE51" s="86">
        <f t="shared" si="25"/>
        <v>0.6881944444444442</v>
      </c>
      <c r="AF51" s="86">
        <f t="shared" si="26"/>
        <v>0.7819444444444442</v>
      </c>
      <c r="AG51" s="167" t="s">
        <v>362</v>
      </c>
      <c r="AH51" s="62"/>
      <c r="AI51" s="62"/>
      <c r="AJ51" s="62"/>
      <c r="AK51" s="62"/>
    </row>
    <row r="52" spans="1:37" s="43" customFormat="1" ht="12">
      <c r="A52" s="138">
        <f t="shared" si="11"/>
        <v>42</v>
      </c>
      <c r="B52" s="81" t="s">
        <v>387</v>
      </c>
      <c r="C52" s="82" t="s">
        <v>31</v>
      </c>
      <c r="D52" s="82" t="s">
        <v>351</v>
      </c>
      <c r="E52" s="82">
        <v>41</v>
      </c>
      <c r="F52" s="83">
        <f t="shared" si="0"/>
        <v>41.99999999999999</v>
      </c>
      <c r="G52" s="84">
        <v>1.4</v>
      </c>
      <c r="H52" s="85">
        <f t="shared" si="12"/>
        <v>72.2</v>
      </c>
      <c r="I52" s="86">
        <v>0.001388888888888889</v>
      </c>
      <c r="J52" s="86">
        <f t="shared" si="13"/>
        <v>0.075</v>
      </c>
      <c r="K52" s="86">
        <f t="shared" si="20"/>
        <v>0.1972222222222221</v>
      </c>
      <c r="L52" s="86">
        <f t="shared" si="14"/>
        <v>0.3041666666666664</v>
      </c>
      <c r="M52" s="86">
        <f t="shared" si="15"/>
        <v>0.38749999999999973</v>
      </c>
      <c r="N52" s="86">
        <f t="shared" si="16"/>
        <v>0.5611111111111109</v>
      </c>
      <c r="O52" s="86">
        <f t="shared" si="17"/>
        <v>0.6652777777777775</v>
      </c>
      <c r="P52" s="86">
        <f t="shared" si="21"/>
        <v>0.7624999999999997</v>
      </c>
      <c r="Q52" s="95">
        <f t="shared" si="22"/>
        <v>0.7277777777777775</v>
      </c>
      <c r="R52" s="82">
        <f t="shared" si="18"/>
        <v>42</v>
      </c>
      <c r="S52" s="150" t="s">
        <v>374</v>
      </c>
      <c r="T52" s="82" t="s">
        <v>361</v>
      </c>
      <c r="U52" s="82">
        <v>742</v>
      </c>
      <c r="V52" s="82">
        <v>43</v>
      </c>
      <c r="W52" s="83">
        <f t="shared" si="1"/>
        <v>35.99999999999999</v>
      </c>
      <c r="X52" s="84">
        <v>0.6</v>
      </c>
      <c r="Y52" s="85">
        <f t="shared" si="4"/>
        <v>75.19999999999997</v>
      </c>
      <c r="Z52" s="86">
        <v>0.0006944444444444445</v>
      </c>
      <c r="AA52" s="86">
        <f t="shared" si="5"/>
        <v>0.07430555555555554</v>
      </c>
      <c r="AB52" s="86">
        <f t="shared" si="19"/>
        <v>0.29999999999999977</v>
      </c>
      <c r="AC52" s="86">
        <f t="shared" si="23"/>
        <v>0.4319444444444442</v>
      </c>
      <c r="AD52" s="86">
        <f t="shared" si="24"/>
        <v>0.5465277777777776</v>
      </c>
      <c r="AE52" s="86">
        <f t="shared" si="25"/>
        <v>0.6888888888888887</v>
      </c>
      <c r="AF52" s="86">
        <f t="shared" si="26"/>
        <v>0.7826388888888887</v>
      </c>
      <c r="AG52" s="167" t="s">
        <v>362</v>
      </c>
      <c r="AH52" s="62"/>
      <c r="AI52" s="62"/>
      <c r="AJ52" s="62"/>
      <c r="AK52" s="62"/>
    </row>
    <row r="53" spans="1:37" s="43" customFormat="1" ht="12">
      <c r="A53" s="138">
        <f t="shared" si="11"/>
        <v>43</v>
      </c>
      <c r="B53" s="81" t="s">
        <v>388</v>
      </c>
      <c r="C53" s="82" t="s">
        <v>31</v>
      </c>
      <c r="D53" s="82" t="s">
        <v>351</v>
      </c>
      <c r="E53" s="82">
        <v>39</v>
      </c>
      <c r="F53" s="83">
        <f t="shared" si="0"/>
        <v>27</v>
      </c>
      <c r="G53" s="84">
        <v>0.9</v>
      </c>
      <c r="H53" s="85">
        <f t="shared" si="12"/>
        <v>73.10000000000001</v>
      </c>
      <c r="I53" s="86">
        <v>0.001388888888888889</v>
      </c>
      <c r="J53" s="86">
        <f t="shared" si="13"/>
        <v>0.07638888888888888</v>
      </c>
      <c r="K53" s="86">
        <f t="shared" si="20"/>
        <v>0.198611111111111</v>
      </c>
      <c r="L53" s="86">
        <f t="shared" si="14"/>
        <v>0.3055555555555553</v>
      </c>
      <c r="M53" s="86">
        <f t="shared" si="15"/>
        <v>0.3888888888888886</v>
      </c>
      <c r="N53" s="86">
        <f t="shared" si="16"/>
        <v>0.5624999999999998</v>
      </c>
      <c r="O53" s="86">
        <f t="shared" si="17"/>
        <v>0.6666666666666664</v>
      </c>
      <c r="P53" s="86">
        <f t="shared" si="21"/>
        <v>0.7638888888888886</v>
      </c>
      <c r="Q53" s="95">
        <f t="shared" si="22"/>
        <v>0.7291666666666664</v>
      </c>
      <c r="R53" s="82">
        <f t="shared" si="18"/>
        <v>43</v>
      </c>
      <c r="S53" s="150" t="s">
        <v>423</v>
      </c>
      <c r="T53" s="82" t="s">
        <v>40</v>
      </c>
      <c r="U53" s="82">
        <v>742</v>
      </c>
      <c r="V53" s="82">
        <v>45</v>
      </c>
      <c r="W53" s="83">
        <f t="shared" si="1"/>
        <v>44</v>
      </c>
      <c r="X53" s="84">
        <v>2.2</v>
      </c>
      <c r="Y53" s="85">
        <f t="shared" si="4"/>
        <v>77.39999999999998</v>
      </c>
      <c r="Z53" s="86">
        <v>0.0020833333333333333</v>
      </c>
      <c r="AA53" s="86">
        <f t="shared" si="5"/>
        <v>0.07638888888888888</v>
      </c>
      <c r="AB53" s="86">
        <f t="shared" si="19"/>
        <v>0.3020833333333331</v>
      </c>
      <c r="AC53" s="86">
        <f t="shared" si="23"/>
        <v>0.4340277777777775</v>
      </c>
      <c r="AD53" s="86">
        <f t="shared" si="24"/>
        <v>0.5486111111111109</v>
      </c>
      <c r="AE53" s="86">
        <f t="shared" si="25"/>
        <v>0.690972222222222</v>
      </c>
      <c r="AF53" s="86">
        <f t="shared" si="26"/>
        <v>0.784722222222222</v>
      </c>
      <c r="AG53" s="167" t="s">
        <v>362</v>
      </c>
      <c r="AH53" s="62"/>
      <c r="AI53" s="62"/>
      <c r="AJ53" s="62"/>
      <c r="AK53" s="62"/>
    </row>
    <row r="54" spans="1:37" s="43" customFormat="1" ht="12">
      <c r="A54" s="138">
        <f t="shared" si="11"/>
        <v>44</v>
      </c>
      <c r="B54" s="81" t="s">
        <v>389</v>
      </c>
      <c r="C54" s="82" t="s">
        <v>31</v>
      </c>
      <c r="D54" s="82" t="s">
        <v>351</v>
      </c>
      <c r="E54" s="82">
        <v>37</v>
      </c>
      <c r="F54" s="83">
        <f t="shared" si="0"/>
        <v>32</v>
      </c>
      <c r="G54" s="84">
        <v>1.6</v>
      </c>
      <c r="H54" s="85">
        <f t="shared" si="12"/>
        <v>74.7</v>
      </c>
      <c r="I54" s="86">
        <v>0.0020833333333333333</v>
      </c>
      <c r="J54" s="86">
        <f t="shared" si="13"/>
        <v>0.07847222222222222</v>
      </c>
      <c r="K54" s="86">
        <f t="shared" si="20"/>
        <v>0.20069444444444431</v>
      </c>
      <c r="L54" s="86">
        <f t="shared" si="14"/>
        <v>0.30763888888888863</v>
      </c>
      <c r="M54" s="86">
        <f t="shared" si="15"/>
        <v>0.39097222222222194</v>
      </c>
      <c r="N54" s="86">
        <f t="shared" si="16"/>
        <v>0.5645833333333331</v>
      </c>
      <c r="O54" s="86">
        <f t="shared" si="17"/>
        <v>0.6687499999999997</v>
      </c>
      <c r="P54" s="86">
        <f t="shared" si="21"/>
        <v>0.7659722222222219</v>
      </c>
      <c r="Q54" s="95">
        <f t="shared" si="22"/>
        <v>0.7312499999999997</v>
      </c>
      <c r="R54" s="82">
        <f t="shared" si="18"/>
        <v>44</v>
      </c>
      <c r="S54" s="150" t="s">
        <v>372</v>
      </c>
      <c r="T54" s="82" t="s">
        <v>361</v>
      </c>
      <c r="U54" s="82">
        <v>742</v>
      </c>
      <c r="V54" s="82">
        <v>47</v>
      </c>
      <c r="W54" s="83">
        <f t="shared" si="1"/>
        <v>35.99999999999999</v>
      </c>
      <c r="X54" s="84">
        <v>1.2</v>
      </c>
      <c r="Y54" s="85">
        <f t="shared" si="4"/>
        <v>78.59999999999998</v>
      </c>
      <c r="Z54" s="86">
        <v>0.001388888888888889</v>
      </c>
      <c r="AA54" s="86">
        <f t="shared" si="5"/>
        <v>0.07777777777777777</v>
      </c>
      <c r="AB54" s="86">
        <f t="shared" si="19"/>
        <v>0.303472222222222</v>
      </c>
      <c r="AC54" s="86">
        <f t="shared" si="23"/>
        <v>0.4354166666666664</v>
      </c>
      <c r="AD54" s="86">
        <f t="shared" si="24"/>
        <v>0.5499999999999998</v>
      </c>
      <c r="AE54" s="86">
        <f t="shared" si="25"/>
        <v>0.6923611111111109</v>
      </c>
      <c r="AF54" s="86">
        <f t="shared" si="26"/>
        <v>0.7861111111111109</v>
      </c>
      <c r="AG54" s="167" t="s">
        <v>362</v>
      </c>
      <c r="AH54" s="62"/>
      <c r="AI54" s="62"/>
      <c r="AJ54" s="62"/>
      <c r="AK54" s="62"/>
    </row>
    <row r="55" spans="1:37" s="43" customFormat="1" ht="12">
      <c r="A55" s="138">
        <f t="shared" si="11"/>
        <v>45</v>
      </c>
      <c r="B55" s="81" t="s">
        <v>390</v>
      </c>
      <c r="C55" s="82" t="s">
        <v>31</v>
      </c>
      <c r="D55" s="82" t="s">
        <v>351</v>
      </c>
      <c r="E55" s="82">
        <v>35</v>
      </c>
      <c r="F55" s="83">
        <f t="shared" si="0"/>
        <v>38</v>
      </c>
      <c r="G55" s="84">
        <v>1.9</v>
      </c>
      <c r="H55" s="85">
        <f t="shared" si="12"/>
        <v>76.60000000000001</v>
      </c>
      <c r="I55" s="86">
        <v>0.0020833333333333333</v>
      </c>
      <c r="J55" s="86">
        <f t="shared" si="13"/>
        <v>0.08055555555555556</v>
      </c>
      <c r="K55" s="86">
        <f t="shared" si="20"/>
        <v>0.20277777777777764</v>
      </c>
      <c r="L55" s="86">
        <f t="shared" si="14"/>
        <v>0.30972222222222195</v>
      </c>
      <c r="M55" s="86">
        <f t="shared" si="15"/>
        <v>0.39305555555555527</v>
      </c>
      <c r="N55" s="86">
        <f t="shared" si="16"/>
        <v>0.5666666666666664</v>
      </c>
      <c r="O55" s="86">
        <f t="shared" si="17"/>
        <v>0.6708333333333331</v>
      </c>
      <c r="P55" s="86">
        <f t="shared" si="21"/>
        <v>0.7680555555555553</v>
      </c>
      <c r="Q55" s="95">
        <f t="shared" si="22"/>
        <v>0.7333333333333331</v>
      </c>
      <c r="R55" s="82">
        <f t="shared" si="18"/>
        <v>45</v>
      </c>
      <c r="S55" s="150" t="s">
        <v>200</v>
      </c>
      <c r="T55" s="82" t="s">
        <v>32</v>
      </c>
      <c r="U55" s="82">
        <v>12</v>
      </c>
      <c r="V55" s="167" t="s">
        <v>362</v>
      </c>
      <c r="W55" s="83">
        <f t="shared" si="1"/>
        <v>38</v>
      </c>
      <c r="X55" s="84">
        <v>1.9</v>
      </c>
      <c r="Y55" s="85">
        <f t="shared" si="4"/>
        <v>80.49999999999999</v>
      </c>
      <c r="Z55" s="86">
        <v>0.0020833333333333333</v>
      </c>
      <c r="AA55" s="86">
        <f t="shared" si="5"/>
        <v>0.0798611111111111</v>
      </c>
      <c r="AB55" s="86">
        <f t="shared" si="19"/>
        <v>0.3055555555555553</v>
      </c>
      <c r="AC55" s="86">
        <f t="shared" si="23"/>
        <v>0.4374999999999997</v>
      </c>
      <c r="AD55" s="86">
        <f t="shared" si="24"/>
        <v>0.5520833333333331</v>
      </c>
      <c r="AE55" s="86">
        <f t="shared" si="25"/>
        <v>0.6944444444444442</v>
      </c>
      <c r="AF55" s="86">
        <f t="shared" si="26"/>
        <v>0.7881944444444442</v>
      </c>
      <c r="AG55" s="167" t="s">
        <v>362</v>
      </c>
      <c r="AH55" s="62"/>
      <c r="AI55" s="62"/>
      <c r="AJ55" s="62"/>
      <c r="AK55" s="62"/>
    </row>
    <row r="56" spans="1:37" s="43" customFormat="1" ht="12">
      <c r="A56" s="138">
        <f t="shared" si="11"/>
        <v>46</v>
      </c>
      <c r="B56" s="81" t="s">
        <v>391</v>
      </c>
      <c r="C56" s="82" t="s">
        <v>31</v>
      </c>
      <c r="D56" s="82" t="s">
        <v>351</v>
      </c>
      <c r="E56" s="82">
        <v>33</v>
      </c>
      <c r="F56" s="83">
        <f t="shared" si="0"/>
        <v>48</v>
      </c>
      <c r="G56" s="84">
        <v>0.8</v>
      </c>
      <c r="H56" s="85">
        <f t="shared" si="12"/>
        <v>77.4</v>
      </c>
      <c r="I56" s="86">
        <v>0.0006944444444444445</v>
      </c>
      <c r="J56" s="86">
        <f t="shared" si="13"/>
        <v>0.08125</v>
      </c>
      <c r="K56" s="86">
        <f t="shared" si="20"/>
        <v>0.20347222222222208</v>
      </c>
      <c r="L56" s="86">
        <f t="shared" si="14"/>
        <v>0.3104166666666664</v>
      </c>
      <c r="M56" s="86">
        <f t="shared" si="15"/>
        <v>0.3937499999999997</v>
      </c>
      <c r="N56" s="86">
        <f t="shared" si="16"/>
        <v>0.5673611111111109</v>
      </c>
      <c r="O56" s="86">
        <f t="shared" si="17"/>
        <v>0.6715277777777775</v>
      </c>
      <c r="P56" s="86">
        <f t="shared" si="21"/>
        <v>0.7687499999999997</v>
      </c>
      <c r="Q56" s="95">
        <f t="shared" si="22"/>
        <v>0.7340277777777775</v>
      </c>
      <c r="R56" s="82">
        <f t="shared" si="18"/>
        <v>46</v>
      </c>
      <c r="S56" s="150" t="s">
        <v>108</v>
      </c>
      <c r="T56" s="82" t="s">
        <v>81</v>
      </c>
      <c r="U56" s="82" t="s">
        <v>358</v>
      </c>
      <c r="V56" s="167" t="s">
        <v>362</v>
      </c>
      <c r="W56" s="83">
        <f t="shared" si="1"/>
        <v>32</v>
      </c>
      <c r="X56" s="84">
        <v>1.6</v>
      </c>
      <c r="Y56" s="85">
        <f t="shared" si="4"/>
        <v>82.09999999999998</v>
      </c>
      <c r="Z56" s="86">
        <v>0.0020833333333333333</v>
      </c>
      <c r="AA56" s="86">
        <f t="shared" si="5"/>
        <v>0.08194444444444444</v>
      </c>
      <c r="AB56" s="86">
        <f t="shared" si="19"/>
        <v>0.30763888888888863</v>
      </c>
      <c r="AC56" s="86">
        <f t="shared" si="23"/>
        <v>0.43958333333333305</v>
      </c>
      <c r="AD56" s="86">
        <f t="shared" si="24"/>
        <v>0.5541666666666665</v>
      </c>
      <c r="AE56" s="86">
        <f t="shared" si="25"/>
        <v>0.6965277777777775</v>
      </c>
      <c r="AF56" s="86">
        <f t="shared" si="26"/>
        <v>0.7902777777777775</v>
      </c>
      <c r="AG56" s="167" t="s">
        <v>362</v>
      </c>
      <c r="AH56" s="62"/>
      <c r="AI56" s="62"/>
      <c r="AJ56" s="62"/>
      <c r="AK56" s="62"/>
    </row>
    <row r="57" spans="1:37" s="43" customFormat="1" ht="12">
      <c r="A57" s="138">
        <f t="shared" si="11"/>
        <v>47</v>
      </c>
      <c r="B57" s="81" t="s">
        <v>392</v>
      </c>
      <c r="C57" s="82" t="s">
        <v>31</v>
      </c>
      <c r="D57" s="82" t="s">
        <v>351</v>
      </c>
      <c r="E57" s="82">
        <v>31</v>
      </c>
      <c r="F57" s="83">
        <f t="shared" si="0"/>
        <v>39</v>
      </c>
      <c r="G57" s="84">
        <v>1.3</v>
      </c>
      <c r="H57" s="85">
        <f t="shared" si="12"/>
        <v>78.7</v>
      </c>
      <c r="I57" s="86">
        <v>0.001388888888888889</v>
      </c>
      <c r="J57" s="86">
        <f t="shared" si="13"/>
        <v>0.08263888888888889</v>
      </c>
      <c r="K57" s="86">
        <f t="shared" si="20"/>
        <v>0.20486111111111097</v>
      </c>
      <c r="L57" s="86">
        <f t="shared" si="14"/>
        <v>0.3118055555555553</v>
      </c>
      <c r="M57" s="86">
        <f t="shared" si="15"/>
        <v>0.3951388888888886</v>
      </c>
      <c r="N57" s="86">
        <f t="shared" si="16"/>
        <v>0.5687499999999998</v>
      </c>
      <c r="O57" s="86">
        <f t="shared" si="17"/>
        <v>0.6729166666666664</v>
      </c>
      <c r="P57" s="86">
        <f t="shared" si="21"/>
        <v>0.7701388888888886</v>
      </c>
      <c r="Q57" s="95">
        <f t="shared" si="22"/>
        <v>0.7354166666666664</v>
      </c>
      <c r="R57" s="82">
        <f t="shared" si="18"/>
        <v>47</v>
      </c>
      <c r="S57" s="150" t="s">
        <v>107</v>
      </c>
      <c r="T57" s="82" t="s">
        <v>81</v>
      </c>
      <c r="U57" s="82" t="s">
        <v>358</v>
      </c>
      <c r="V57" s="167" t="s">
        <v>362</v>
      </c>
      <c r="W57" s="83">
        <f t="shared" si="1"/>
        <v>33</v>
      </c>
      <c r="X57" s="84">
        <v>1.1</v>
      </c>
      <c r="Y57" s="85">
        <f t="shared" si="4"/>
        <v>83.19999999999997</v>
      </c>
      <c r="Z57" s="86">
        <v>0.001388888888888889</v>
      </c>
      <c r="AA57" s="86">
        <f t="shared" si="5"/>
        <v>0.08333333333333333</v>
      </c>
      <c r="AB57" s="86">
        <f t="shared" si="19"/>
        <v>0.3090277777777775</v>
      </c>
      <c r="AC57" s="86">
        <f t="shared" si="23"/>
        <v>0.44097222222222193</v>
      </c>
      <c r="AD57" s="86">
        <f t="shared" si="24"/>
        <v>0.5555555555555554</v>
      </c>
      <c r="AE57" s="86">
        <f t="shared" si="25"/>
        <v>0.6979166666666664</v>
      </c>
      <c r="AF57" s="86">
        <f t="shared" si="26"/>
        <v>0.7916666666666664</v>
      </c>
      <c r="AG57" s="167" t="s">
        <v>362</v>
      </c>
      <c r="AH57" s="62"/>
      <c r="AI57" s="62"/>
      <c r="AJ57" s="62"/>
      <c r="AK57" s="62"/>
    </row>
    <row r="58" spans="1:37" s="43" customFormat="1" ht="12">
      <c r="A58" s="138">
        <f t="shared" si="11"/>
        <v>48</v>
      </c>
      <c r="B58" s="81" t="s">
        <v>393</v>
      </c>
      <c r="C58" s="82" t="s">
        <v>31</v>
      </c>
      <c r="D58" s="82" t="s">
        <v>351</v>
      </c>
      <c r="E58" s="82">
        <v>29</v>
      </c>
      <c r="F58" s="83">
        <f t="shared" si="0"/>
        <v>45</v>
      </c>
      <c r="G58" s="84">
        <v>1.5</v>
      </c>
      <c r="H58" s="85">
        <f t="shared" si="12"/>
        <v>80.2</v>
      </c>
      <c r="I58" s="86">
        <v>0.001388888888888889</v>
      </c>
      <c r="J58" s="86">
        <f t="shared" si="13"/>
        <v>0.08402777777777777</v>
      </c>
      <c r="K58" s="86">
        <f t="shared" si="20"/>
        <v>0.20624999999999985</v>
      </c>
      <c r="L58" s="86">
        <f t="shared" si="14"/>
        <v>0.31319444444444416</v>
      </c>
      <c r="M58" s="86">
        <f t="shared" si="15"/>
        <v>0.3965277777777775</v>
      </c>
      <c r="N58" s="86">
        <f t="shared" si="16"/>
        <v>0.5701388888888886</v>
      </c>
      <c r="O58" s="86">
        <f t="shared" si="17"/>
        <v>0.6743055555555553</v>
      </c>
      <c r="P58" s="86">
        <f t="shared" si="21"/>
        <v>0.7715277777777775</v>
      </c>
      <c r="Q58" s="95">
        <f t="shared" si="22"/>
        <v>0.7368055555555553</v>
      </c>
      <c r="R58" s="82">
        <f t="shared" si="18"/>
        <v>48</v>
      </c>
      <c r="S58" s="150" t="s">
        <v>106</v>
      </c>
      <c r="T58" s="82" t="s">
        <v>81</v>
      </c>
      <c r="U58" s="82" t="s">
        <v>358</v>
      </c>
      <c r="V58" s="167" t="s">
        <v>362</v>
      </c>
      <c r="W58" s="83">
        <f t="shared" si="1"/>
        <v>30</v>
      </c>
      <c r="X58" s="84">
        <v>0.5</v>
      </c>
      <c r="Y58" s="85">
        <f t="shared" si="4"/>
        <v>83.69999999999997</v>
      </c>
      <c r="Z58" s="86">
        <v>0.0006944444444444445</v>
      </c>
      <c r="AA58" s="86">
        <f t="shared" si="5"/>
        <v>0.08402777777777777</v>
      </c>
      <c r="AB58" s="86">
        <f t="shared" si="19"/>
        <v>0.30972222222222195</v>
      </c>
      <c r="AC58" s="86">
        <f t="shared" si="23"/>
        <v>0.4416666666666664</v>
      </c>
      <c r="AD58" s="86">
        <f t="shared" si="24"/>
        <v>0.5562499999999998</v>
      </c>
      <c r="AE58" s="86">
        <f t="shared" si="25"/>
        <v>0.6986111111111108</v>
      </c>
      <c r="AF58" s="86">
        <f t="shared" si="26"/>
        <v>0.7923611111111108</v>
      </c>
      <c r="AG58" s="167" t="s">
        <v>362</v>
      </c>
      <c r="AH58" s="62"/>
      <c r="AI58" s="62"/>
      <c r="AJ58" s="62"/>
      <c r="AK58" s="62"/>
    </row>
    <row r="59" spans="1:37" s="43" customFormat="1" ht="12">
      <c r="A59" s="138">
        <f t="shared" si="11"/>
        <v>49</v>
      </c>
      <c r="B59" s="81" t="s">
        <v>394</v>
      </c>
      <c r="C59" s="82" t="s">
        <v>31</v>
      </c>
      <c r="D59" s="82" t="s">
        <v>351</v>
      </c>
      <c r="E59" s="82">
        <v>27</v>
      </c>
      <c r="F59" s="83">
        <f t="shared" si="0"/>
        <v>30</v>
      </c>
      <c r="G59" s="84">
        <v>1</v>
      </c>
      <c r="H59" s="85">
        <f t="shared" si="12"/>
        <v>81.2</v>
      </c>
      <c r="I59" s="86">
        <v>0.001388888888888889</v>
      </c>
      <c r="J59" s="86">
        <f t="shared" si="13"/>
        <v>0.08541666666666665</v>
      </c>
      <c r="K59" s="86">
        <f t="shared" si="20"/>
        <v>0.20763888888888873</v>
      </c>
      <c r="L59" s="86">
        <f t="shared" si="14"/>
        <v>0.31458333333333305</v>
      </c>
      <c r="M59" s="86">
        <f t="shared" si="15"/>
        <v>0.39791666666666636</v>
      </c>
      <c r="N59" s="86">
        <f t="shared" si="16"/>
        <v>0.5715277777777775</v>
      </c>
      <c r="O59" s="86">
        <f t="shared" si="17"/>
        <v>0.6756944444444442</v>
      </c>
      <c r="P59" s="86">
        <f t="shared" si="21"/>
        <v>0.7729166666666664</v>
      </c>
      <c r="Q59" s="95">
        <f t="shared" si="22"/>
        <v>0.7381944444444442</v>
      </c>
      <c r="R59" s="82">
        <f t="shared" si="18"/>
        <v>49</v>
      </c>
      <c r="S59" s="150" t="s">
        <v>241</v>
      </c>
      <c r="T59" s="82" t="s">
        <v>81</v>
      </c>
      <c r="U59" s="82" t="s">
        <v>358</v>
      </c>
      <c r="V59" s="167" t="s">
        <v>362</v>
      </c>
      <c r="W59" s="83">
        <f t="shared" si="1"/>
        <v>45</v>
      </c>
      <c r="X59" s="84">
        <v>1.5</v>
      </c>
      <c r="Y59" s="85">
        <f t="shared" si="4"/>
        <v>85.19999999999997</v>
      </c>
      <c r="Z59" s="86">
        <v>0.001388888888888889</v>
      </c>
      <c r="AA59" s="86">
        <f t="shared" si="5"/>
        <v>0.08541666666666665</v>
      </c>
      <c r="AB59" s="86">
        <f t="shared" si="19"/>
        <v>0.31111111111111084</v>
      </c>
      <c r="AC59" s="86">
        <f t="shared" si="23"/>
        <v>0.44305555555555526</v>
      </c>
      <c r="AD59" s="86">
        <f t="shared" si="24"/>
        <v>0.5576388888888887</v>
      </c>
      <c r="AE59" s="86">
        <f t="shared" si="25"/>
        <v>0.6999999999999997</v>
      </c>
      <c r="AF59" s="86">
        <f t="shared" si="26"/>
        <v>0.7937499999999997</v>
      </c>
      <c r="AG59" s="167" t="s">
        <v>362</v>
      </c>
      <c r="AH59" s="62"/>
      <c r="AI59" s="62"/>
      <c r="AJ59" s="62"/>
      <c r="AK59" s="62"/>
    </row>
    <row r="60" spans="1:37" s="43" customFormat="1" ht="12">
      <c r="A60" s="138">
        <f t="shared" si="11"/>
        <v>50</v>
      </c>
      <c r="B60" s="81" t="s">
        <v>395</v>
      </c>
      <c r="C60" s="82" t="s">
        <v>31</v>
      </c>
      <c r="D60" s="82" t="s">
        <v>350</v>
      </c>
      <c r="E60" s="82">
        <v>15</v>
      </c>
      <c r="F60" s="83">
        <f t="shared" si="0"/>
        <v>44</v>
      </c>
      <c r="G60" s="84">
        <v>2.2</v>
      </c>
      <c r="H60" s="85">
        <f t="shared" si="12"/>
        <v>83.4</v>
      </c>
      <c r="I60" s="86">
        <v>0.0020833333333333333</v>
      </c>
      <c r="J60" s="86">
        <f t="shared" si="13"/>
        <v>0.0875</v>
      </c>
      <c r="K60" s="86">
        <f t="shared" si="20"/>
        <v>0.20972222222222206</v>
      </c>
      <c r="L60" s="86">
        <f t="shared" si="14"/>
        <v>0.3166666666666664</v>
      </c>
      <c r="M60" s="86">
        <f t="shared" si="15"/>
        <v>0.3999999999999997</v>
      </c>
      <c r="N60" s="86">
        <f t="shared" si="16"/>
        <v>0.5736111111111108</v>
      </c>
      <c r="O60" s="86">
        <f t="shared" si="17"/>
        <v>0.6777777777777775</v>
      </c>
      <c r="P60" s="86">
        <f t="shared" si="21"/>
        <v>0.7749999999999997</v>
      </c>
      <c r="Q60" s="95">
        <f t="shared" si="22"/>
        <v>0.7402777777777775</v>
      </c>
      <c r="R60" s="82">
        <f t="shared" si="18"/>
        <v>50</v>
      </c>
      <c r="S60" s="150" t="s">
        <v>286</v>
      </c>
      <c r="T60" s="82" t="s">
        <v>81</v>
      </c>
      <c r="U60" s="82" t="s">
        <v>358</v>
      </c>
      <c r="V60" s="167" t="s">
        <v>362</v>
      </c>
      <c r="W60" s="83">
        <f t="shared" si="1"/>
        <v>39</v>
      </c>
      <c r="X60" s="84">
        <v>1.3</v>
      </c>
      <c r="Y60" s="85">
        <f t="shared" si="4"/>
        <v>86.49999999999997</v>
      </c>
      <c r="Z60" s="86">
        <v>0.001388888888888889</v>
      </c>
      <c r="AA60" s="86">
        <f t="shared" si="5"/>
        <v>0.08680555555555554</v>
      </c>
      <c r="AB60" s="86">
        <f t="shared" si="19"/>
        <v>0.3124999999999997</v>
      </c>
      <c r="AC60" s="86">
        <f t="shared" si="23"/>
        <v>0.44444444444444414</v>
      </c>
      <c r="AD60" s="86">
        <f t="shared" si="24"/>
        <v>0.5590277777777776</v>
      </c>
      <c r="AE60" s="86">
        <f t="shared" si="25"/>
        <v>0.7013888888888886</v>
      </c>
      <c r="AF60" s="86">
        <f t="shared" si="26"/>
        <v>0.7951388888888886</v>
      </c>
      <c r="AG60" s="167" t="s">
        <v>362</v>
      </c>
      <c r="AH60" s="62"/>
      <c r="AI60" s="62"/>
      <c r="AJ60" s="62"/>
      <c r="AK60" s="62"/>
    </row>
    <row r="61" spans="1:37" s="43" customFormat="1" ht="12">
      <c r="A61" s="138">
        <f t="shared" si="11"/>
        <v>51</v>
      </c>
      <c r="B61" s="81" t="s">
        <v>396</v>
      </c>
      <c r="C61" s="82" t="s">
        <v>31</v>
      </c>
      <c r="D61" s="82" t="s">
        <v>350</v>
      </c>
      <c r="E61" s="82">
        <v>13</v>
      </c>
      <c r="F61" s="83">
        <f t="shared" si="0"/>
        <v>35.99999999999999</v>
      </c>
      <c r="G61" s="84">
        <v>1.2</v>
      </c>
      <c r="H61" s="85">
        <f t="shared" si="12"/>
        <v>84.60000000000001</v>
      </c>
      <c r="I61" s="86">
        <v>0.001388888888888889</v>
      </c>
      <c r="J61" s="86">
        <f t="shared" si="13"/>
        <v>0.08888888888888888</v>
      </c>
      <c r="K61" s="86">
        <f t="shared" si="20"/>
        <v>0.21111111111111094</v>
      </c>
      <c r="L61" s="86">
        <f t="shared" si="14"/>
        <v>0.31805555555555526</v>
      </c>
      <c r="M61" s="86">
        <f t="shared" si="15"/>
        <v>0.4013888888888886</v>
      </c>
      <c r="N61" s="86">
        <f t="shared" si="16"/>
        <v>0.5749999999999997</v>
      </c>
      <c r="O61" s="86">
        <f t="shared" si="17"/>
        <v>0.6791666666666664</v>
      </c>
      <c r="P61" s="86">
        <f t="shared" si="21"/>
        <v>0.7763888888888886</v>
      </c>
      <c r="Q61" s="95">
        <f t="shared" si="22"/>
        <v>0.7416666666666664</v>
      </c>
      <c r="R61" s="82">
        <f t="shared" si="18"/>
        <v>51</v>
      </c>
      <c r="S61" s="43" t="s">
        <v>291</v>
      </c>
      <c r="T61" s="139" t="s">
        <v>31</v>
      </c>
      <c r="U61" s="139" t="s">
        <v>359</v>
      </c>
      <c r="V61" s="167" t="s">
        <v>362</v>
      </c>
      <c r="W61" s="83">
        <f t="shared" si="1"/>
        <v>39</v>
      </c>
      <c r="X61" s="139">
        <v>1.3</v>
      </c>
      <c r="Y61" s="85">
        <f t="shared" si="4"/>
        <v>87.79999999999997</v>
      </c>
      <c r="Z61" s="86">
        <v>0.001388888888888889</v>
      </c>
      <c r="AA61" s="86">
        <f t="shared" si="5"/>
        <v>0.08819444444444442</v>
      </c>
      <c r="AB61" s="86">
        <f t="shared" si="19"/>
        <v>0.3138888888888886</v>
      </c>
      <c r="AC61" s="86">
        <f t="shared" si="23"/>
        <v>0.445833333333333</v>
      </c>
      <c r="AD61" s="86">
        <f t="shared" si="24"/>
        <v>0.5604166666666665</v>
      </c>
      <c r="AE61" s="86">
        <f t="shared" si="25"/>
        <v>0.7027777777777775</v>
      </c>
      <c r="AF61" s="86">
        <f t="shared" si="26"/>
        <v>0.7965277777777775</v>
      </c>
      <c r="AG61" s="167" t="s">
        <v>362</v>
      </c>
      <c r="AH61" s="62"/>
      <c r="AI61" s="62"/>
      <c r="AJ61" s="62"/>
      <c r="AK61" s="62"/>
    </row>
    <row r="62" spans="1:37" s="43" customFormat="1" ht="12">
      <c r="A62" s="138">
        <f t="shared" si="11"/>
        <v>52</v>
      </c>
      <c r="B62" s="81" t="s">
        <v>397</v>
      </c>
      <c r="C62" s="82" t="s">
        <v>31</v>
      </c>
      <c r="D62" s="82" t="s">
        <v>350</v>
      </c>
      <c r="E62" s="82">
        <v>11</v>
      </c>
      <c r="F62" s="83">
        <f t="shared" si="0"/>
        <v>56.99999999999999</v>
      </c>
      <c r="G62" s="84">
        <v>3.8</v>
      </c>
      <c r="H62" s="85">
        <f t="shared" si="12"/>
        <v>88.4</v>
      </c>
      <c r="I62" s="86">
        <v>0.002777777777777778</v>
      </c>
      <c r="J62" s="86">
        <f t="shared" si="13"/>
        <v>0.09166666666666666</v>
      </c>
      <c r="K62" s="86">
        <f t="shared" si="20"/>
        <v>0.2138888888888887</v>
      </c>
      <c r="L62" s="86">
        <f t="shared" si="14"/>
        <v>0.320833333333333</v>
      </c>
      <c r="M62" s="86">
        <f t="shared" si="15"/>
        <v>0.40416666666666634</v>
      </c>
      <c r="N62" s="86">
        <f t="shared" si="16"/>
        <v>0.5777777777777775</v>
      </c>
      <c r="O62" s="86">
        <f t="shared" si="17"/>
        <v>0.6819444444444441</v>
      </c>
      <c r="P62" s="86">
        <f t="shared" si="21"/>
        <v>0.7791666666666663</v>
      </c>
      <c r="Q62" s="95">
        <f t="shared" si="22"/>
        <v>0.7444444444444441</v>
      </c>
      <c r="R62" s="82">
        <f t="shared" si="18"/>
        <v>52</v>
      </c>
      <c r="S62" s="150" t="s">
        <v>424</v>
      </c>
      <c r="T62" s="82" t="s">
        <v>31</v>
      </c>
      <c r="U62" s="167" t="s">
        <v>359</v>
      </c>
      <c r="V62" s="167" t="s">
        <v>403</v>
      </c>
      <c r="W62" s="83">
        <f t="shared" si="1"/>
        <v>30</v>
      </c>
      <c r="X62" s="84">
        <v>0.5</v>
      </c>
      <c r="Y62" s="85">
        <f t="shared" si="4"/>
        <v>88.29999999999997</v>
      </c>
      <c r="Z62" s="86">
        <v>0.0006944444444444445</v>
      </c>
      <c r="AA62" s="86">
        <f t="shared" si="5"/>
        <v>0.08888888888888886</v>
      </c>
      <c r="AB62" s="86">
        <f t="shared" si="19"/>
        <v>0.31458333333333305</v>
      </c>
      <c r="AC62" s="86">
        <f t="shared" si="23"/>
        <v>0.44652777777777747</v>
      </c>
      <c r="AD62" s="86">
        <f t="shared" si="24"/>
        <v>0.5611111111111109</v>
      </c>
      <c r="AE62" s="86">
        <f t="shared" si="25"/>
        <v>0.7034722222222219</v>
      </c>
      <c r="AF62" s="86">
        <f t="shared" si="26"/>
        <v>0.7972222222222219</v>
      </c>
      <c r="AG62" s="167" t="s">
        <v>362</v>
      </c>
      <c r="AH62" s="62"/>
      <c r="AI62" s="62"/>
      <c r="AJ62" s="62"/>
      <c r="AK62" s="62"/>
    </row>
    <row r="63" spans="1:37" s="43" customFormat="1" ht="12">
      <c r="A63" s="138">
        <f t="shared" si="11"/>
        <v>53</v>
      </c>
      <c r="B63" s="81" t="s">
        <v>398</v>
      </c>
      <c r="C63" s="82" t="s">
        <v>31</v>
      </c>
      <c r="D63" s="82" t="s">
        <v>350</v>
      </c>
      <c r="E63" s="167" t="s">
        <v>366</v>
      </c>
      <c r="F63" s="83">
        <f t="shared" si="0"/>
        <v>41.99999999999999</v>
      </c>
      <c r="G63" s="84">
        <v>1.4</v>
      </c>
      <c r="H63" s="85">
        <f t="shared" si="12"/>
        <v>89.80000000000001</v>
      </c>
      <c r="I63" s="86">
        <v>0.001388888888888889</v>
      </c>
      <c r="J63" s="86">
        <f t="shared" si="13"/>
        <v>0.09305555555555554</v>
      </c>
      <c r="K63" s="86">
        <f t="shared" si="20"/>
        <v>0.2152777777777776</v>
      </c>
      <c r="L63" s="86">
        <f t="shared" si="14"/>
        <v>0.3222222222222219</v>
      </c>
      <c r="M63" s="86">
        <f t="shared" si="15"/>
        <v>0.4055555555555552</v>
      </c>
      <c r="N63" s="86">
        <f t="shared" si="16"/>
        <v>0.5791666666666664</v>
      </c>
      <c r="O63" s="86">
        <f t="shared" si="17"/>
        <v>0.683333333333333</v>
      </c>
      <c r="P63" s="86">
        <f t="shared" si="21"/>
        <v>0.7805555555555552</v>
      </c>
      <c r="Q63" s="95">
        <f t="shared" si="22"/>
        <v>0.745833333333333</v>
      </c>
      <c r="R63" s="82">
        <f t="shared" si="18"/>
        <v>53</v>
      </c>
      <c r="S63" s="150" t="s">
        <v>369</v>
      </c>
      <c r="T63" s="82" t="s">
        <v>31</v>
      </c>
      <c r="U63" s="167" t="s">
        <v>359</v>
      </c>
      <c r="V63" s="167" t="s">
        <v>403</v>
      </c>
      <c r="W63" s="83">
        <f t="shared" si="1"/>
        <v>33.6</v>
      </c>
      <c r="X63" s="84">
        <v>2.8</v>
      </c>
      <c r="Y63" s="85">
        <f t="shared" si="4"/>
        <v>91.09999999999997</v>
      </c>
      <c r="Z63" s="86">
        <v>0.003472222222222222</v>
      </c>
      <c r="AA63" s="86">
        <f t="shared" si="5"/>
        <v>0.09236111111111109</v>
      </c>
      <c r="AB63" s="86">
        <f t="shared" si="19"/>
        <v>0.31805555555555526</v>
      </c>
      <c r="AC63" s="86">
        <f t="shared" si="23"/>
        <v>0.4499999999999997</v>
      </c>
      <c r="AD63" s="86">
        <f t="shared" si="24"/>
        <v>0.5645833333333331</v>
      </c>
      <c r="AE63" s="86">
        <f t="shared" si="25"/>
        <v>0.7069444444444442</v>
      </c>
      <c r="AF63" s="86">
        <f t="shared" si="26"/>
        <v>0.8006944444444442</v>
      </c>
      <c r="AG63" s="167" t="s">
        <v>362</v>
      </c>
      <c r="AH63" s="62"/>
      <c r="AI63" s="62"/>
      <c r="AJ63" s="62"/>
      <c r="AK63" s="62"/>
    </row>
    <row r="64" spans="1:37" s="43" customFormat="1" ht="12">
      <c r="A64" s="138">
        <f t="shared" si="11"/>
        <v>54</v>
      </c>
      <c r="B64" s="81" t="s">
        <v>399</v>
      </c>
      <c r="C64" s="82" t="s">
        <v>31</v>
      </c>
      <c r="D64" s="82" t="s">
        <v>350</v>
      </c>
      <c r="E64" s="167" t="s">
        <v>367</v>
      </c>
      <c r="F64" s="83">
        <f t="shared" si="0"/>
        <v>41.99999999999999</v>
      </c>
      <c r="G64" s="84">
        <v>1.4</v>
      </c>
      <c r="H64" s="85">
        <f t="shared" si="12"/>
        <v>91.20000000000002</v>
      </c>
      <c r="I64" s="86">
        <v>0.001388888888888889</v>
      </c>
      <c r="J64" s="86">
        <f t="shared" si="13"/>
        <v>0.09444444444444443</v>
      </c>
      <c r="K64" s="86">
        <f t="shared" si="20"/>
        <v>0.21666666666666648</v>
      </c>
      <c r="L64" s="86">
        <f t="shared" si="14"/>
        <v>0.3236111111111108</v>
      </c>
      <c r="M64" s="86">
        <f t="shared" si="15"/>
        <v>0.4069444444444441</v>
      </c>
      <c r="N64" s="86">
        <f t="shared" si="16"/>
        <v>0.5805555555555553</v>
      </c>
      <c r="O64" s="86">
        <f t="shared" si="17"/>
        <v>0.6847222222222219</v>
      </c>
      <c r="P64" s="86">
        <f t="shared" si="21"/>
        <v>0.7819444444444441</v>
      </c>
      <c r="Q64" s="95">
        <f t="shared" si="22"/>
        <v>0.7472222222222219</v>
      </c>
      <c r="R64" s="82">
        <f t="shared" si="18"/>
        <v>54</v>
      </c>
      <c r="S64" s="150" t="s">
        <v>425</v>
      </c>
      <c r="T64" s="82" t="s">
        <v>31</v>
      </c>
      <c r="U64" s="167" t="s">
        <v>360</v>
      </c>
      <c r="V64" s="167" t="s">
        <v>403</v>
      </c>
      <c r="W64" s="83">
        <f t="shared" si="1"/>
        <v>36</v>
      </c>
      <c r="X64" s="84">
        <v>1.8</v>
      </c>
      <c r="Y64" s="85">
        <f t="shared" si="4"/>
        <v>92.89999999999996</v>
      </c>
      <c r="Z64" s="86">
        <v>0.0020833333333333333</v>
      </c>
      <c r="AA64" s="86">
        <f t="shared" si="5"/>
        <v>0.09444444444444443</v>
      </c>
      <c r="AB64" s="86">
        <f t="shared" si="19"/>
        <v>0.3201388888888886</v>
      </c>
      <c r="AC64" s="86">
        <f t="shared" si="23"/>
        <v>0.452083333333333</v>
      </c>
      <c r="AD64" s="86">
        <f t="shared" si="24"/>
        <v>0.5666666666666664</v>
      </c>
      <c r="AE64" s="86">
        <f t="shared" si="25"/>
        <v>0.7090277777777775</v>
      </c>
      <c r="AF64" s="86">
        <f t="shared" si="26"/>
        <v>0.8027777777777775</v>
      </c>
      <c r="AG64" s="167" t="s">
        <v>362</v>
      </c>
      <c r="AH64" s="62"/>
      <c r="AI64" s="62"/>
      <c r="AJ64" s="62"/>
      <c r="AK64" s="62"/>
    </row>
    <row r="65" spans="1:37" s="43" customFormat="1" ht="12">
      <c r="A65" s="138">
        <f t="shared" si="11"/>
        <v>55</v>
      </c>
      <c r="B65" s="81" t="s">
        <v>400</v>
      </c>
      <c r="C65" s="82" t="s">
        <v>40</v>
      </c>
      <c r="D65" s="82">
        <v>785</v>
      </c>
      <c r="E65" s="167" t="s">
        <v>364</v>
      </c>
      <c r="F65" s="83">
        <f t="shared" si="0"/>
        <v>41.99999999999999</v>
      </c>
      <c r="G65" s="84">
        <v>2.8</v>
      </c>
      <c r="H65" s="85">
        <f t="shared" si="12"/>
        <v>94.00000000000001</v>
      </c>
      <c r="I65" s="86">
        <v>0.002777777777777778</v>
      </c>
      <c r="J65" s="86">
        <f t="shared" si="13"/>
        <v>0.09722222222222221</v>
      </c>
      <c r="K65" s="86">
        <f t="shared" si="20"/>
        <v>0.21944444444444425</v>
      </c>
      <c r="L65" s="86">
        <f t="shared" si="14"/>
        <v>0.32638888888888856</v>
      </c>
      <c r="M65" s="86">
        <f t="shared" si="15"/>
        <v>0.4097222222222219</v>
      </c>
      <c r="N65" s="86">
        <f t="shared" si="16"/>
        <v>0.583333333333333</v>
      </c>
      <c r="O65" s="86">
        <f t="shared" si="17"/>
        <v>0.6874999999999997</v>
      </c>
      <c r="P65" s="86">
        <f t="shared" si="21"/>
        <v>0.7847222222222219</v>
      </c>
      <c r="Q65" s="95">
        <f t="shared" si="22"/>
        <v>0.7499999999999997</v>
      </c>
      <c r="R65" s="82">
        <f t="shared" si="18"/>
        <v>55</v>
      </c>
      <c r="S65" s="81" t="s">
        <v>332</v>
      </c>
      <c r="T65" s="82" t="s">
        <v>192</v>
      </c>
      <c r="U65" s="167" t="s">
        <v>362</v>
      </c>
      <c r="V65" s="167" t="s">
        <v>362</v>
      </c>
      <c r="W65" s="83">
        <f t="shared" si="1"/>
        <v>16.5</v>
      </c>
      <c r="X65" s="84">
        <v>1.1</v>
      </c>
      <c r="Y65" s="85">
        <f>X65+Y64</f>
        <v>93.99999999999996</v>
      </c>
      <c r="Z65" s="86">
        <v>0.002777777777777778</v>
      </c>
      <c r="AA65" s="86">
        <f t="shared" si="5"/>
        <v>0.09722222222222221</v>
      </c>
      <c r="AB65" s="86">
        <f t="shared" si="19"/>
        <v>0.32291666666666635</v>
      </c>
      <c r="AC65" s="86">
        <f t="shared" si="23"/>
        <v>0.45486111111111077</v>
      </c>
      <c r="AD65" s="86">
        <f t="shared" si="24"/>
        <v>0.5694444444444442</v>
      </c>
      <c r="AE65" s="86">
        <f t="shared" si="25"/>
        <v>0.7118055555555552</v>
      </c>
      <c r="AF65" s="86">
        <f t="shared" si="26"/>
        <v>0.8055555555555552</v>
      </c>
      <c r="AG65" s="167" t="s">
        <v>362</v>
      </c>
      <c r="AH65" s="62"/>
      <c r="AI65" s="62"/>
      <c r="AJ65" s="62"/>
      <c r="AK65" s="62"/>
    </row>
    <row r="66" spans="2:37" s="43" customFormat="1" ht="12">
      <c r="B66" s="90"/>
      <c r="C66" s="91"/>
      <c r="D66" s="91"/>
      <c r="E66" s="91"/>
      <c r="F66" s="92"/>
      <c r="G66" s="93"/>
      <c r="H66" s="94"/>
      <c r="I66" s="95"/>
      <c r="J66" s="95"/>
      <c r="K66" s="95"/>
      <c r="L66" s="95"/>
      <c r="M66" s="95"/>
      <c r="N66" s="95"/>
      <c r="O66" s="95"/>
      <c r="P66" s="95"/>
      <c r="Q66" s="95"/>
      <c r="R66" s="91"/>
      <c r="S66" s="90"/>
      <c r="T66" s="91"/>
      <c r="U66" s="91"/>
      <c r="V66" s="91"/>
      <c r="W66" s="92"/>
      <c r="X66" s="93"/>
      <c r="Y66" s="94"/>
      <c r="Z66" s="95"/>
      <c r="AA66" s="95"/>
      <c r="AB66" s="95"/>
      <c r="AC66" s="95"/>
      <c r="AD66" s="95"/>
      <c r="AE66" s="95"/>
      <c r="AF66" s="95"/>
      <c r="AG66" s="163"/>
      <c r="AH66" s="62"/>
      <c r="AI66" s="62"/>
      <c r="AJ66" s="62"/>
      <c r="AK66" s="62"/>
    </row>
    <row r="67" spans="2:32" ht="12">
      <c r="B67" s="43" t="s">
        <v>34</v>
      </c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</row>
    <row r="69" ht="12">
      <c r="B69" s="43" t="s">
        <v>0</v>
      </c>
    </row>
    <row r="70" spans="2:37" s="43" customFormat="1" ht="12">
      <c r="B70" s="43" t="s">
        <v>90</v>
      </c>
      <c r="C70" s="67"/>
      <c r="D70" s="67"/>
      <c r="E70" s="67"/>
      <c r="F70" s="67"/>
      <c r="R70" s="67"/>
      <c r="AG70" s="163"/>
      <c r="AH70" s="62"/>
      <c r="AI70" s="62"/>
      <c r="AJ70" s="62"/>
      <c r="AK70" s="62"/>
    </row>
    <row r="71" spans="2:37" s="43" customFormat="1" ht="12">
      <c r="B71" s="115" t="s">
        <v>297</v>
      </c>
      <c r="C71" s="67"/>
      <c r="D71" s="67"/>
      <c r="E71" s="67"/>
      <c r="F71" s="67"/>
      <c r="R71" s="67"/>
      <c r="AG71" s="163"/>
      <c r="AH71" s="62"/>
      <c r="AI71" s="62"/>
      <c r="AJ71" s="62"/>
      <c r="AK71" s="62"/>
    </row>
    <row r="72" spans="2:37" s="43" customFormat="1" ht="12">
      <c r="B72" s="43" t="s">
        <v>6</v>
      </c>
      <c r="C72" s="67"/>
      <c r="D72" s="67"/>
      <c r="E72" s="67"/>
      <c r="F72" s="67"/>
      <c r="R72" s="91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163"/>
      <c r="AH72" s="62"/>
      <c r="AI72" s="62"/>
      <c r="AJ72" s="62"/>
      <c r="AK72" s="62"/>
    </row>
    <row r="73" spans="2:37" s="43" customFormat="1" ht="12">
      <c r="B73" s="43" t="s">
        <v>36</v>
      </c>
      <c r="C73" s="67"/>
      <c r="D73" s="67"/>
      <c r="E73" s="67"/>
      <c r="F73" s="67"/>
      <c r="R73" s="91"/>
      <c r="S73" s="90"/>
      <c r="T73" s="91"/>
      <c r="U73" s="91"/>
      <c r="V73" s="91"/>
      <c r="W73" s="97"/>
      <c r="X73" s="93"/>
      <c r="Y73" s="94"/>
      <c r="Z73" s="95"/>
      <c r="AA73" s="95"/>
      <c r="AB73" s="95"/>
      <c r="AC73" s="95"/>
      <c r="AD73" s="95"/>
      <c r="AE73" s="95"/>
      <c r="AF73" s="95"/>
      <c r="AG73" s="163"/>
      <c r="AH73" s="62"/>
      <c r="AI73" s="62"/>
      <c r="AJ73" s="62"/>
      <c r="AK73" s="62"/>
    </row>
    <row r="74" spans="3:37" s="43" customFormat="1" ht="12">
      <c r="C74" s="67"/>
      <c r="D74" s="67"/>
      <c r="E74" s="67"/>
      <c r="F74" s="67"/>
      <c r="H74" s="98"/>
      <c r="I74" s="98"/>
      <c r="R74" s="91"/>
      <c r="S74" s="90"/>
      <c r="T74" s="91"/>
      <c r="U74" s="91"/>
      <c r="V74" s="91"/>
      <c r="W74" s="92"/>
      <c r="X74" s="93"/>
      <c r="Y74" s="94"/>
      <c r="Z74" s="95"/>
      <c r="AA74" s="95"/>
      <c r="AB74" s="95"/>
      <c r="AC74" s="95"/>
      <c r="AD74" s="95"/>
      <c r="AE74" s="95"/>
      <c r="AF74" s="95"/>
      <c r="AG74" s="163"/>
      <c r="AH74" s="62"/>
      <c r="AI74" s="62"/>
      <c r="AJ74" s="62"/>
      <c r="AK74" s="62"/>
    </row>
    <row r="75" spans="2:37" s="43" customFormat="1" ht="12">
      <c r="B75" s="43" t="s">
        <v>295</v>
      </c>
      <c r="C75" s="67"/>
      <c r="D75" s="67"/>
      <c r="E75" s="67"/>
      <c r="F75" s="67"/>
      <c r="H75" s="98"/>
      <c r="I75" s="98"/>
      <c r="R75" s="91"/>
      <c r="S75" s="90"/>
      <c r="T75" s="91"/>
      <c r="U75" s="91"/>
      <c r="V75" s="91"/>
      <c r="W75" s="92"/>
      <c r="X75" s="93"/>
      <c r="Y75" s="94"/>
      <c r="Z75" s="95"/>
      <c r="AA75" s="95"/>
      <c r="AB75" s="95"/>
      <c r="AC75" s="95"/>
      <c r="AD75" s="95"/>
      <c r="AE75" s="95"/>
      <c r="AF75" s="95"/>
      <c r="AG75" s="163"/>
      <c r="AH75" s="62"/>
      <c r="AI75" s="62"/>
      <c r="AJ75" s="62"/>
      <c r="AK75" s="62"/>
    </row>
    <row r="76" spans="2:32" ht="12">
      <c r="B76" s="43" t="s">
        <v>296</v>
      </c>
      <c r="R76" s="91"/>
      <c r="S76" s="90"/>
      <c r="T76" s="91"/>
      <c r="U76" s="91"/>
      <c r="V76" s="91"/>
      <c r="W76" s="92"/>
      <c r="X76" s="93"/>
      <c r="Y76" s="94"/>
      <c r="Z76" s="95"/>
      <c r="AA76" s="95"/>
      <c r="AB76" s="95"/>
      <c r="AC76" s="95"/>
      <c r="AD76" s="95"/>
      <c r="AE76" s="95"/>
      <c r="AF76" s="95"/>
    </row>
    <row r="77" spans="18:32" ht="12">
      <c r="R77" s="91"/>
      <c r="S77" s="90"/>
      <c r="T77" s="91"/>
      <c r="U77" s="91"/>
      <c r="V77" s="91"/>
      <c r="W77" s="92"/>
      <c r="X77" s="93"/>
      <c r="Y77" s="94"/>
      <c r="Z77" s="95"/>
      <c r="AA77" s="95"/>
      <c r="AB77" s="95"/>
      <c r="AC77" s="95"/>
      <c r="AD77" s="95"/>
      <c r="AE77" s="95"/>
      <c r="AF77" s="95"/>
    </row>
  </sheetData>
  <sheetProtection/>
  <mergeCells count="19">
    <mergeCell ref="Y8:Y10"/>
    <mergeCell ref="Z8:Z10"/>
    <mergeCell ref="AA8:AA10"/>
    <mergeCell ref="I8:I10"/>
    <mergeCell ref="J8:J10"/>
    <mergeCell ref="R8:R10"/>
    <mergeCell ref="T8:T10"/>
    <mergeCell ref="W8:W10"/>
    <mergeCell ref="X8:X10"/>
    <mergeCell ref="E8:E10"/>
    <mergeCell ref="U8:U10"/>
    <mergeCell ref="V8:V10"/>
    <mergeCell ref="G5:H5"/>
    <mergeCell ref="A8:A10"/>
    <mergeCell ref="C8:C10"/>
    <mergeCell ref="F8:F10"/>
    <mergeCell ref="G8:G10"/>
    <mergeCell ref="H8:H10"/>
    <mergeCell ref="D8:D10"/>
  </mergeCells>
  <printOptions/>
  <pageMargins left="0" right="0" top="0" bottom="0.35433070866141736" header="0" footer="0.31496062992125984"/>
  <pageSetup fitToHeight="1" fitToWidth="1" horizontalDpi="600" verticalDpi="600" orientation="landscape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K78"/>
  <sheetViews>
    <sheetView tabSelected="1" zoomScalePageLayoutView="0" workbookViewId="0" topLeftCell="C47">
      <selection activeCell="E51" sqref="E51"/>
    </sheetView>
  </sheetViews>
  <sheetFormatPr defaultColWidth="9.140625" defaultRowHeight="12.75"/>
  <cols>
    <col min="1" max="1" width="2.8515625" style="62" customWidth="1"/>
    <col min="2" max="2" width="53.8515625" style="43" customWidth="1"/>
    <col min="3" max="4" width="6.8515625" style="67" customWidth="1"/>
    <col min="5" max="5" width="7.7109375" style="67" customWidth="1"/>
    <col min="6" max="6" width="5.7109375" style="67" customWidth="1"/>
    <col min="7" max="7" width="7.00390625" style="43" customWidth="1"/>
    <col min="8" max="10" width="5.7109375" style="43" customWidth="1"/>
    <col min="11" max="17" width="6.7109375" style="43" customWidth="1"/>
    <col min="18" max="18" width="1.1484375" style="43" customWidth="1"/>
    <col min="19" max="19" width="2.7109375" style="67" customWidth="1"/>
    <col min="20" max="20" width="53.140625" style="43" customWidth="1"/>
    <col min="21" max="23" width="6.7109375" style="43" customWidth="1"/>
    <col min="24" max="24" width="5.7109375" style="43" customWidth="1"/>
    <col min="25" max="25" width="8.7109375" style="43" customWidth="1"/>
    <col min="26" max="26" width="5.7109375" style="43" customWidth="1"/>
    <col min="27" max="27" width="6.140625" style="43" customWidth="1"/>
    <col min="28" max="28" width="6.57421875" style="43" customWidth="1"/>
    <col min="29" max="35" width="6.7109375" style="43" customWidth="1"/>
    <col min="36" max="36" width="6.7109375" style="163" customWidth="1"/>
    <col min="37" max="37" width="4.00390625" style="62" customWidth="1"/>
    <col min="38" max="16384" width="9.140625" style="62" customWidth="1"/>
  </cols>
  <sheetData>
    <row r="2" spans="2:36" s="43" customFormat="1" ht="11.25">
      <c r="B2" s="43" t="s">
        <v>426</v>
      </c>
      <c r="C2" s="67"/>
      <c r="D2" s="67"/>
      <c r="E2" s="67"/>
      <c r="F2" s="67"/>
      <c r="R2" s="90"/>
      <c r="S2" s="67"/>
      <c r="T2" s="43" t="s">
        <v>426</v>
      </c>
      <c r="AJ2" s="67"/>
    </row>
    <row r="3" spans="2:36" s="43" customFormat="1" ht="11.25">
      <c r="B3" s="43" t="s">
        <v>427</v>
      </c>
      <c r="C3" s="169"/>
      <c r="D3" s="169"/>
      <c r="E3" s="169"/>
      <c r="F3" s="67"/>
      <c r="R3" s="90"/>
      <c r="S3" s="67"/>
      <c r="T3" s="43" t="s">
        <v>427</v>
      </c>
      <c r="AJ3" s="67"/>
    </row>
    <row r="4" spans="2:20" ht="12">
      <c r="B4" s="43" t="s">
        <v>428</v>
      </c>
      <c r="C4" s="43"/>
      <c r="D4" s="43"/>
      <c r="E4" s="43"/>
      <c r="R4" s="90"/>
      <c r="T4" s="43" t="s">
        <v>428</v>
      </c>
    </row>
    <row r="5" spans="2:20" ht="12">
      <c r="B5" s="43" t="s">
        <v>429</v>
      </c>
      <c r="C5" s="43"/>
      <c r="D5" s="43"/>
      <c r="E5" s="43"/>
      <c r="G5" s="200"/>
      <c r="H5" s="200"/>
      <c r="R5" s="90"/>
      <c r="T5" s="43" t="s">
        <v>429</v>
      </c>
    </row>
    <row r="6" spans="2:36" s="107" customFormat="1" ht="11.25" hidden="1">
      <c r="B6" s="141"/>
      <c r="C6" s="142"/>
      <c r="D6" s="142"/>
      <c r="E6" s="142"/>
      <c r="F6" s="142"/>
      <c r="G6" s="141"/>
      <c r="H6" s="141"/>
      <c r="I6" s="141"/>
      <c r="J6" s="141"/>
      <c r="K6" s="141" t="s">
        <v>324</v>
      </c>
      <c r="L6" s="141" t="s">
        <v>326</v>
      </c>
      <c r="M6" s="141"/>
      <c r="N6" s="141"/>
      <c r="O6" s="141" t="s">
        <v>328</v>
      </c>
      <c r="P6" s="141" t="s">
        <v>312</v>
      </c>
      <c r="Q6" s="141" t="s">
        <v>323</v>
      </c>
      <c r="R6" s="144"/>
      <c r="S6" s="142"/>
      <c r="T6" s="141"/>
      <c r="U6" s="141"/>
      <c r="V6" s="141"/>
      <c r="W6" s="141"/>
      <c r="X6" s="141"/>
      <c r="Y6" s="141"/>
      <c r="Z6" s="141"/>
      <c r="AA6" s="141"/>
      <c r="AB6" s="141"/>
      <c r="AC6" s="141" t="s">
        <v>323</v>
      </c>
      <c r="AD6" s="141" t="s">
        <v>325</v>
      </c>
      <c r="AE6" s="141"/>
      <c r="AF6" s="141" t="s">
        <v>328</v>
      </c>
      <c r="AG6" s="141"/>
      <c r="AH6" s="141" t="s">
        <v>328</v>
      </c>
      <c r="AI6" s="141" t="s">
        <v>312</v>
      </c>
      <c r="AJ6" s="164"/>
    </row>
    <row r="7" spans="2:36" s="107" customFormat="1" ht="11.25">
      <c r="B7" s="141"/>
      <c r="C7" s="142"/>
      <c r="D7" s="142"/>
      <c r="E7" s="142"/>
      <c r="F7" s="142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4"/>
      <c r="S7" s="142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64"/>
    </row>
    <row r="8" spans="1:36" s="107" customFormat="1" ht="12.75" customHeight="1">
      <c r="A8" s="190" t="s">
        <v>290</v>
      </c>
      <c r="B8" s="154" t="s">
        <v>19</v>
      </c>
      <c r="C8" s="199" t="s">
        <v>33</v>
      </c>
      <c r="D8" s="199" t="s">
        <v>335</v>
      </c>
      <c r="E8" s="199" t="s">
        <v>334</v>
      </c>
      <c r="F8" s="199" t="s">
        <v>29</v>
      </c>
      <c r="G8" s="199" t="s">
        <v>258</v>
      </c>
      <c r="H8" s="199" t="s">
        <v>21</v>
      </c>
      <c r="I8" s="199" t="s">
        <v>22</v>
      </c>
      <c r="J8" s="199" t="s">
        <v>23</v>
      </c>
      <c r="K8" s="153" t="s">
        <v>1</v>
      </c>
      <c r="L8" s="153" t="s">
        <v>190</v>
      </c>
      <c r="M8" s="162" t="s">
        <v>1</v>
      </c>
      <c r="N8" s="162" t="s">
        <v>1</v>
      </c>
      <c r="O8" s="162" t="s">
        <v>1</v>
      </c>
      <c r="P8" s="162" t="s">
        <v>185</v>
      </c>
      <c r="Q8" s="162" t="s">
        <v>1</v>
      </c>
      <c r="R8" s="157"/>
      <c r="S8" s="196" t="s">
        <v>290</v>
      </c>
      <c r="T8" s="154" t="s">
        <v>19</v>
      </c>
      <c r="U8" s="199" t="s">
        <v>33</v>
      </c>
      <c r="V8" s="199" t="s">
        <v>335</v>
      </c>
      <c r="W8" s="199" t="s">
        <v>334</v>
      </c>
      <c r="X8" s="199" t="s">
        <v>29</v>
      </c>
      <c r="Y8" s="199" t="s">
        <v>258</v>
      </c>
      <c r="Z8" s="199" t="s">
        <v>21</v>
      </c>
      <c r="AA8" s="199" t="s">
        <v>22</v>
      </c>
      <c r="AB8" s="199" t="s">
        <v>23</v>
      </c>
      <c r="AC8" s="162" t="s">
        <v>185</v>
      </c>
      <c r="AD8" s="162" t="s">
        <v>1</v>
      </c>
      <c r="AE8" s="162" t="s">
        <v>190</v>
      </c>
      <c r="AF8" s="162" t="s">
        <v>1</v>
      </c>
      <c r="AG8" s="162" t="s">
        <v>1</v>
      </c>
      <c r="AH8" s="162" t="s">
        <v>1</v>
      </c>
      <c r="AI8" s="162" t="s">
        <v>1</v>
      </c>
      <c r="AJ8" s="162" t="s">
        <v>1</v>
      </c>
    </row>
    <row r="9" spans="1:36" s="107" customFormat="1" ht="11.25">
      <c r="A9" s="201"/>
      <c r="B9" s="154" t="s">
        <v>2</v>
      </c>
      <c r="C9" s="199"/>
      <c r="D9" s="199"/>
      <c r="E9" s="199"/>
      <c r="F9" s="199"/>
      <c r="G9" s="199"/>
      <c r="H9" s="199"/>
      <c r="I9" s="199"/>
      <c r="J9" s="199"/>
      <c r="K9" s="153" t="s">
        <v>4</v>
      </c>
      <c r="L9" s="153" t="s">
        <v>4</v>
      </c>
      <c r="M9" s="154" t="s">
        <v>4</v>
      </c>
      <c r="N9" s="154" t="s">
        <v>4</v>
      </c>
      <c r="O9" s="154" t="s">
        <v>4</v>
      </c>
      <c r="P9" s="154" t="s">
        <v>4</v>
      </c>
      <c r="Q9" s="154" t="s">
        <v>4</v>
      </c>
      <c r="R9" s="159"/>
      <c r="S9" s="203"/>
      <c r="T9" s="154" t="s">
        <v>2</v>
      </c>
      <c r="U9" s="199"/>
      <c r="V9" s="199"/>
      <c r="W9" s="199"/>
      <c r="X9" s="199"/>
      <c r="Y9" s="199"/>
      <c r="Z9" s="199"/>
      <c r="AA9" s="199"/>
      <c r="AB9" s="199"/>
      <c r="AC9" s="154" t="s">
        <v>4</v>
      </c>
      <c r="AD9" s="154" t="s">
        <v>4</v>
      </c>
      <c r="AE9" s="154" t="s">
        <v>4</v>
      </c>
      <c r="AF9" s="154" t="s">
        <v>4</v>
      </c>
      <c r="AG9" s="154" t="s">
        <v>4</v>
      </c>
      <c r="AH9" s="154" t="s">
        <v>4</v>
      </c>
      <c r="AI9" s="154" t="s">
        <v>4</v>
      </c>
      <c r="AJ9" s="154" t="s">
        <v>4</v>
      </c>
    </row>
    <row r="10" spans="1:36" s="107" customFormat="1" ht="16.5" customHeight="1">
      <c r="A10" s="201"/>
      <c r="B10" s="154" t="s">
        <v>5</v>
      </c>
      <c r="C10" s="199"/>
      <c r="D10" s="199"/>
      <c r="E10" s="199"/>
      <c r="F10" s="199"/>
      <c r="G10" s="199"/>
      <c r="H10" s="199"/>
      <c r="I10" s="199"/>
      <c r="J10" s="199"/>
      <c r="K10" s="160" t="s">
        <v>337</v>
      </c>
      <c r="L10" s="160" t="s">
        <v>338</v>
      </c>
      <c r="M10" s="160" t="s">
        <v>339</v>
      </c>
      <c r="N10" s="160" t="s">
        <v>340</v>
      </c>
      <c r="O10" s="160" t="s">
        <v>341</v>
      </c>
      <c r="P10" s="160" t="s">
        <v>430</v>
      </c>
      <c r="Q10" s="160" t="s">
        <v>431</v>
      </c>
      <c r="R10" s="161"/>
      <c r="S10" s="203"/>
      <c r="T10" s="154" t="s">
        <v>5</v>
      </c>
      <c r="U10" s="199"/>
      <c r="V10" s="199"/>
      <c r="W10" s="199"/>
      <c r="X10" s="199"/>
      <c r="Y10" s="199"/>
      <c r="Z10" s="199"/>
      <c r="AA10" s="199"/>
      <c r="AB10" s="199"/>
      <c r="AC10" s="160" t="s">
        <v>343</v>
      </c>
      <c r="AD10" s="160" t="s">
        <v>344</v>
      </c>
      <c r="AE10" s="160" t="s">
        <v>345</v>
      </c>
      <c r="AF10" s="160" t="s">
        <v>346</v>
      </c>
      <c r="AG10" s="160" t="s">
        <v>347</v>
      </c>
      <c r="AH10" s="160" t="s">
        <v>432</v>
      </c>
      <c r="AI10" s="160" t="s">
        <v>433</v>
      </c>
      <c r="AJ10" s="160" t="s">
        <v>434</v>
      </c>
    </row>
    <row r="11" spans="1:36" ht="12">
      <c r="A11" s="138">
        <v>1</v>
      </c>
      <c r="B11" s="81" t="s">
        <v>332</v>
      </c>
      <c r="C11" s="82" t="s">
        <v>192</v>
      </c>
      <c r="D11" s="167" t="s">
        <v>362</v>
      </c>
      <c r="E11" s="167" t="s">
        <v>362</v>
      </c>
      <c r="F11" s="83" t="str">
        <f aca="true" t="shared" si="0" ref="F11:F65">IF(G11&gt;0.2,G11/I11/24,"-")</f>
        <v>-</v>
      </c>
      <c r="G11" s="84">
        <v>0</v>
      </c>
      <c r="H11" s="85">
        <v>0</v>
      </c>
      <c r="I11" s="86">
        <v>0</v>
      </c>
      <c r="J11" s="86">
        <v>0</v>
      </c>
      <c r="K11" s="86">
        <v>0.23611111111111113</v>
      </c>
      <c r="L11" s="86">
        <v>0.3194444444444445</v>
      </c>
      <c r="M11" s="86">
        <v>0.3611111111111111</v>
      </c>
      <c r="N11" s="86">
        <v>0.40277777777777773</v>
      </c>
      <c r="O11" s="88">
        <v>0.4861111111111111</v>
      </c>
      <c r="P11" s="88">
        <v>0.5902777777777778</v>
      </c>
      <c r="Q11" s="88">
        <v>0.6875</v>
      </c>
      <c r="R11" s="148">
        <v>0.6527777777777778</v>
      </c>
      <c r="S11" s="82">
        <v>1</v>
      </c>
      <c r="T11" s="81" t="s">
        <v>400</v>
      </c>
      <c r="U11" s="82" t="s">
        <v>40</v>
      </c>
      <c r="V11" s="167">
        <v>785</v>
      </c>
      <c r="W11" s="167" t="s">
        <v>364</v>
      </c>
      <c r="X11" s="83" t="str">
        <f aca="true" t="shared" si="1" ref="X11:X65">IF(Y11&gt;0.2,Y11/AA11/24,"-")</f>
        <v>-</v>
      </c>
      <c r="Y11" s="84">
        <v>0</v>
      </c>
      <c r="Z11" s="85">
        <v>0</v>
      </c>
      <c r="AA11" s="86">
        <v>0</v>
      </c>
      <c r="AB11" s="86">
        <v>0</v>
      </c>
      <c r="AC11" s="86">
        <v>0.22569444444444445</v>
      </c>
      <c r="AD11" s="86">
        <v>0.3680555555555556</v>
      </c>
      <c r="AE11" s="86">
        <v>0.4513888888888889</v>
      </c>
      <c r="AF11" s="86">
        <v>0.4930555555555556</v>
      </c>
      <c r="AG11" s="86">
        <v>0.5416666666666666</v>
      </c>
      <c r="AH11" s="86">
        <v>0.6145833333333334</v>
      </c>
      <c r="AI11" s="86">
        <v>0.7083333333333334</v>
      </c>
      <c r="AJ11" s="165">
        <v>0.7951388888888888</v>
      </c>
    </row>
    <row r="12" spans="1:36" ht="12">
      <c r="A12" s="138">
        <f>SUM(A11+1)</f>
        <v>2</v>
      </c>
      <c r="B12" s="81" t="s">
        <v>368</v>
      </c>
      <c r="C12" s="82" t="s">
        <v>31</v>
      </c>
      <c r="D12" s="82"/>
      <c r="E12" s="167" t="s">
        <v>348</v>
      </c>
      <c r="F12" s="83">
        <f t="shared" si="0"/>
        <v>17.999999999999996</v>
      </c>
      <c r="G12" s="84">
        <v>1.2</v>
      </c>
      <c r="H12" s="85">
        <f>G12+H11</f>
        <v>1.2</v>
      </c>
      <c r="I12" s="86">
        <v>0.002777777777777778</v>
      </c>
      <c r="J12" s="86">
        <f>J11+I12</f>
        <v>0.002777777777777778</v>
      </c>
      <c r="K12" s="86">
        <f aca="true" t="shared" si="2" ref="K12:K43">K11+I12</f>
        <v>0.2388888888888889</v>
      </c>
      <c r="L12" s="86">
        <f aca="true" t="shared" si="3" ref="L12:L43">L11+I12</f>
        <v>0.32222222222222224</v>
      </c>
      <c r="M12" s="86">
        <f aca="true" t="shared" si="4" ref="M12:M43">I12+M11</f>
        <v>0.3638888888888889</v>
      </c>
      <c r="N12" s="86">
        <f aca="true" t="shared" si="5" ref="N12:N43">I12+N11</f>
        <v>0.4055555555555555</v>
      </c>
      <c r="O12" s="86">
        <f aca="true" t="shared" si="6" ref="O12:O43">O11+I12</f>
        <v>0.4888888888888889</v>
      </c>
      <c r="P12" s="86">
        <f aca="true" t="shared" si="7" ref="P12:P43">I12+P11</f>
        <v>0.5930555555555556</v>
      </c>
      <c r="Q12" s="86">
        <f aca="true" t="shared" si="8" ref="Q12:Q43">Q11+I12</f>
        <v>0.6902777777777778</v>
      </c>
      <c r="R12" s="95">
        <f aca="true" t="shared" si="9" ref="R12:R43">R11+I12</f>
        <v>0.6555555555555556</v>
      </c>
      <c r="S12" s="82">
        <f>SUM(S11+1)</f>
        <v>2</v>
      </c>
      <c r="T12" s="81" t="s">
        <v>404</v>
      </c>
      <c r="U12" s="82" t="s">
        <v>31</v>
      </c>
      <c r="V12" s="167"/>
      <c r="W12" s="167" t="s">
        <v>365</v>
      </c>
      <c r="X12" s="83">
        <f t="shared" si="1"/>
        <v>46.5</v>
      </c>
      <c r="Y12" s="84">
        <v>3.1</v>
      </c>
      <c r="Z12" s="85">
        <f aca="true" t="shared" si="10" ref="Z12:Z64">Y12+Z11</f>
        <v>3.1</v>
      </c>
      <c r="AA12" s="86">
        <v>0.002777777777777778</v>
      </c>
      <c r="AB12" s="86">
        <f aca="true" t="shared" si="11" ref="AB12:AB65">AB11+AA12</f>
        <v>0.002777777777777778</v>
      </c>
      <c r="AC12" s="86">
        <f>AC11+AA12</f>
        <v>0.22847222222222222</v>
      </c>
      <c r="AD12" s="86">
        <f aca="true" t="shared" si="12" ref="AD12:AD65">AD11+AA12</f>
        <v>0.37083333333333335</v>
      </c>
      <c r="AE12" s="86">
        <f>AA12+AE11</f>
        <v>0.45416666666666666</v>
      </c>
      <c r="AF12" s="86">
        <f aca="true" t="shared" si="13" ref="AF12:AF65">AF11+AA12</f>
        <v>0.49583333333333335</v>
      </c>
      <c r="AG12" s="86">
        <f>AG11+AA12</f>
        <v>0.5444444444444444</v>
      </c>
      <c r="AH12" s="86">
        <f aca="true" t="shared" si="14" ref="AH12:AH65">AH11+AA12</f>
        <v>0.6173611111111111</v>
      </c>
      <c r="AI12" s="86">
        <f aca="true" t="shared" si="15" ref="AI12:AI65">AA12+AI11</f>
        <v>0.7111111111111111</v>
      </c>
      <c r="AJ12" s="165">
        <f aca="true" t="shared" si="16" ref="AJ12:AJ38">AJ11+AA12</f>
        <v>0.7979166666666666</v>
      </c>
    </row>
    <row r="13" spans="1:37" s="43" customFormat="1" ht="12">
      <c r="A13" s="138">
        <f aca="true" t="shared" si="17" ref="A13:A65">SUM(A12+1)</f>
        <v>3</v>
      </c>
      <c r="B13" s="81" t="s">
        <v>369</v>
      </c>
      <c r="C13" s="82" t="s">
        <v>31</v>
      </c>
      <c r="D13" s="82"/>
      <c r="E13" s="167" t="s">
        <v>348</v>
      </c>
      <c r="F13" s="83">
        <f t="shared" si="0"/>
        <v>34</v>
      </c>
      <c r="G13" s="84">
        <v>1.7</v>
      </c>
      <c r="H13" s="85">
        <f aca="true" t="shared" si="18" ref="H13:H65">G13+H12</f>
        <v>2.9</v>
      </c>
      <c r="I13" s="86">
        <v>0.0020833333333333333</v>
      </c>
      <c r="J13" s="86">
        <f aca="true" t="shared" si="19" ref="J13:J65">J12+I13</f>
        <v>0.004861111111111111</v>
      </c>
      <c r="K13" s="86">
        <f t="shared" si="2"/>
        <v>0.24097222222222223</v>
      </c>
      <c r="L13" s="86">
        <f t="shared" si="3"/>
        <v>0.32430555555555557</v>
      </c>
      <c r="M13" s="86">
        <f t="shared" si="4"/>
        <v>0.3659722222222222</v>
      </c>
      <c r="N13" s="86">
        <f t="shared" si="5"/>
        <v>0.40763888888888883</v>
      </c>
      <c r="O13" s="86">
        <f t="shared" si="6"/>
        <v>0.4909722222222222</v>
      </c>
      <c r="P13" s="86">
        <f t="shared" si="7"/>
        <v>0.5951388888888889</v>
      </c>
      <c r="Q13" s="86">
        <f t="shared" si="8"/>
        <v>0.6923611111111111</v>
      </c>
      <c r="R13" s="95">
        <f t="shared" si="9"/>
        <v>0.6576388888888889</v>
      </c>
      <c r="S13" s="82">
        <f aca="true" t="shared" si="20" ref="S13:S65">SUM(S12+1)</f>
        <v>3</v>
      </c>
      <c r="T13" s="81" t="s">
        <v>405</v>
      </c>
      <c r="U13" s="82" t="s">
        <v>31</v>
      </c>
      <c r="V13" s="82"/>
      <c r="W13" s="82">
        <v>10</v>
      </c>
      <c r="X13" s="83">
        <f t="shared" si="1"/>
        <v>45</v>
      </c>
      <c r="Y13" s="84">
        <v>1.5</v>
      </c>
      <c r="Z13" s="85">
        <f t="shared" si="10"/>
        <v>4.6</v>
      </c>
      <c r="AA13" s="86">
        <v>0.001388888888888889</v>
      </c>
      <c r="AB13" s="86">
        <f t="shared" si="11"/>
        <v>0.004166666666666667</v>
      </c>
      <c r="AC13" s="86">
        <f aca="true" t="shared" si="21" ref="AC13:AC65">AC12+AA13</f>
        <v>0.2298611111111111</v>
      </c>
      <c r="AD13" s="86">
        <f t="shared" si="12"/>
        <v>0.37222222222222223</v>
      </c>
      <c r="AE13" s="86">
        <f aca="true" t="shared" si="22" ref="AE13:AE65">AA13+AE12</f>
        <v>0.45555555555555555</v>
      </c>
      <c r="AF13" s="86">
        <f t="shared" si="13"/>
        <v>0.49722222222222223</v>
      </c>
      <c r="AG13" s="86">
        <f aca="true" t="shared" si="23" ref="AG13:AG65">AG12+AA13</f>
        <v>0.5458333333333333</v>
      </c>
      <c r="AH13" s="86">
        <f t="shared" si="14"/>
        <v>0.61875</v>
      </c>
      <c r="AI13" s="86">
        <f t="shared" si="15"/>
        <v>0.7125</v>
      </c>
      <c r="AJ13" s="165">
        <f t="shared" si="16"/>
        <v>0.7993055555555555</v>
      </c>
      <c r="AK13" s="62"/>
    </row>
    <row r="14" spans="1:37" s="43" customFormat="1" ht="12">
      <c r="A14" s="138">
        <f t="shared" si="17"/>
        <v>4</v>
      </c>
      <c r="B14" s="81" t="s">
        <v>370</v>
      </c>
      <c r="C14" s="82" t="s">
        <v>31</v>
      </c>
      <c r="D14" s="82"/>
      <c r="E14" s="167" t="s">
        <v>348</v>
      </c>
      <c r="F14" s="83">
        <f t="shared" si="0"/>
        <v>34.800000000000004</v>
      </c>
      <c r="G14" s="84">
        <v>2.9</v>
      </c>
      <c r="H14" s="85">
        <f t="shared" si="18"/>
        <v>5.8</v>
      </c>
      <c r="I14" s="86">
        <v>0.003472222222222222</v>
      </c>
      <c r="J14" s="86">
        <f t="shared" si="19"/>
        <v>0.008333333333333333</v>
      </c>
      <c r="K14" s="86">
        <f t="shared" si="2"/>
        <v>0.24444444444444444</v>
      </c>
      <c r="L14" s="86">
        <f t="shared" si="3"/>
        <v>0.3277777777777778</v>
      </c>
      <c r="M14" s="86">
        <f t="shared" si="4"/>
        <v>0.3694444444444444</v>
      </c>
      <c r="N14" s="86">
        <f t="shared" si="5"/>
        <v>0.41111111111111104</v>
      </c>
      <c r="O14" s="86">
        <f t="shared" si="6"/>
        <v>0.4944444444444444</v>
      </c>
      <c r="P14" s="86">
        <f t="shared" si="7"/>
        <v>0.5986111111111111</v>
      </c>
      <c r="Q14" s="86">
        <f t="shared" si="8"/>
        <v>0.6958333333333333</v>
      </c>
      <c r="R14" s="95">
        <f t="shared" si="9"/>
        <v>0.6611111111111111</v>
      </c>
      <c r="S14" s="82">
        <f t="shared" si="20"/>
        <v>4</v>
      </c>
      <c r="T14" s="81" t="s">
        <v>406</v>
      </c>
      <c r="U14" s="82" t="s">
        <v>31</v>
      </c>
      <c r="V14" s="82"/>
      <c r="W14" s="82">
        <v>12</v>
      </c>
      <c r="X14" s="83">
        <f t="shared" si="1"/>
        <v>39</v>
      </c>
      <c r="Y14" s="84">
        <v>1.3</v>
      </c>
      <c r="Z14" s="85">
        <f t="shared" si="10"/>
        <v>5.8999999999999995</v>
      </c>
      <c r="AA14" s="86">
        <v>0.001388888888888889</v>
      </c>
      <c r="AB14" s="86">
        <f t="shared" si="11"/>
        <v>0.005555555555555556</v>
      </c>
      <c r="AC14" s="86">
        <f t="shared" si="21"/>
        <v>0.23124999999999998</v>
      </c>
      <c r="AD14" s="86">
        <f t="shared" si="12"/>
        <v>0.3736111111111111</v>
      </c>
      <c r="AE14" s="86">
        <f t="shared" si="22"/>
        <v>0.45694444444444443</v>
      </c>
      <c r="AF14" s="86">
        <f t="shared" si="13"/>
        <v>0.4986111111111111</v>
      </c>
      <c r="AG14" s="86">
        <f t="shared" si="23"/>
        <v>0.5472222222222222</v>
      </c>
      <c r="AH14" s="86">
        <f t="shared" si="14"/>
        <v>0.6201388888888889</v>
      </c>
      <c r="AI14" s="86">
        <f t="shared" si="15"/>
        <v>0.7138888888888889</v>
      </c>
      <c r="AJ14" s="165">
        <f t="shared" si="16"/>
        <v>0.8006944444444444</v>
      </c>
      <c r="AK14" s="62"/>
    </row>
    <row r="15" spans="1:37" s="43" customFormat="1" ht="12">
      <c r="A15" s="138">
        <f t="shared" si="17"/>
        <v>5</v>
      </c>
      <c r="B15" s="81" t="s">
        <v>291</v>
      </c>
      <c r="C15" s="82" t="s">
        <v>31</v>
      </c>
      <c r="D15" s="82"/>
      <c r="E15" s="167" t="s">
        <v>362</v>
      </c>
      <c r="F15" s="83">
        <f t="shared" si="0"/>
        <v>24</v>
      </c>
      <c r="G15" s="84">
        <v>0.4</v>
      </c>
      <c r="H15" s="85">
        <f t="shared" si="18"/>
        <v>6.2</v>
      </c>
      <c r="I15" s="86">
        <v>0.0006944444444444445</v>
      </c>
      <c r="J15" s="86">
        <f t="shared" si="19"/>
        <v>0.009027777777777777</v>
      </c>
      <c r="K15" s="86">
        <f t="shared" si="2"/>
        <v>0.24513888888888888</v>
      </c>
      <c r="L15" s="86">
        <f t="shared" si="3"/>
        <v>0.3284722222222222</v>
      </c>
      <c r="M15" s="86">
        <f t="shared" si="4"/>
        <v>0.37013888888888885</v>
      </c>
      <c r="N15" s="86">
        <f t="shared" si="5"/>
        <v>0.4118055555555555</v>
      </c>
      <c r="O15" s="86">
        <f t="shared" si="6"/>
        <v>0.49513888888888885</v>
      </c>
      <c r="P15" s="86">
        <f t="shared" si="7"/>
        <v>0.5993055555555555</v>
      </c>
      <c r="Q15" s="86">
        <f t="shared" si="8"/>
        <v>0.6965277777777777</v>
      </c>
      <c r="R15" s="95">
        <f t="shared" si="9"/>
        <v>0.6618055555555555</v>
      </c>
      <c r="S15" s="82">
        <f t="shared" si="20"/>
        <v>5</v>
      </c>
      <c r="T15" s="81" t="s">
        <v>407</v>
      </c>
      <c r="U15" s="82" t="s">
        <v>31</v>
      </c>
      <c r="V15" s="82"/>
      <c r="W15" s="82">
        <v>14</v>
      </c>
      <c r="X15" s="83">
        <f t="shared" si="1"/>
        <v>56.99999999999999</v>
      </c>
      <c r="Y15" s="84">
        <v>3.8</v>
      </c>
      <c r="Z15" s="85">
        <f t="shared" si="10"/>
        <v>9.7</v>
      </c>
      <c r="AA15" s="86">
        <v>0.002777777777777778</v>
      </c>
      <c r="AB15" s="86">
        <f t="shared" si="11"/>
        <v>0.008333333333333333</v>
      </c>
      <c r="AC15" s="86">
        <f t="shared" si="21"/>
        <v>0.23402777777777775</v>
      </c>
      <c r="AD15" s="86">
        <f t="shared" si="12"/>
        <v>0.3763888888888889</v>
      </c>
      <c r="AE15" s="86">
        <f t="shared" si="22"/>
        <v>0.4597222222222222</v>
      </c>
      <c r="AF15" s="86">
        <f t="shared" si="13"/>
        <v>0.5013888888888889</v>
      </c>
      <c r="AG15" s="86">
        <f t="shared" si="23"/>
        <v>0.5499999999999999</v>
      </c>
      <c r="AH15" s="86">
        <f t="shared" si="14"/>
        <v>0.6229166666666667</v>
      </c>
      <c r="AI15" s="86">
        <f t="shared" si="15"/>
        <v>0.7166666666666667</v>
      </c>
      <c r="AJ15" s="165">
        <f t="shared" si="16"/>
        <v>0.8034722222222221</v>
      </c>
      <c r="AK15" s="62"/>
    </row>
    <row r="16" spans="1:37" s="43" customFormat="1" ht="12">
      <c r="A16" s="138">
        <f t="shared" si="17"/>
        <v>6</v>
      </c>
      <c r="B16" s="81" t="s">
        <v>246</v>
      </c>
      <c r="C16" s="82" t="s">
        <v>81</v>
      </c>
      <c r="D16" s="82"/>
      <c r="E16" s="167" t="s">
        <v>362</v>
      </c>
      <c r="F16" s="83">
        <f t="shared" si="0"/>
        <v>39</v>
      </c>
      <c r="G16" s="84">
        <v>1.3</v>
      </c>
      <c r="H16" s="85">
        <f t="shared" si="18"/>
        <v>7.5</v>
      </c>
      <c r="I16" s="86">
        <v>0.001388888888888889</v>
      </c>
      <c r="J16" s="86">
        <f t="shared" si="19"/>
        <v>0.010416666666666666</v>
      </c>
      <c r="K16" s="86">
        <f t="shared" si="2"/>
        <v>0.24652777777777776</v>
      </c>
      <c r="L16" s="86">
        <f t="shared" si="3"/>
        <v>0.3298611111111111</v>
      </c>
      <c r="M16" s="86">
        <f t="shared" si="4"/>
        <v>0.37152777777777773</v>
      </c>
      <c r="N16" s="86">
        <f t="shared" si="5"/>
        <v>0.41319444444444436</v>
      </c>
      <c r="O16" s="86">
        <f t="shared" si="6"/>
        <v>0.49652777777777773</v>
      </c>
      <c r="P16" s="86">
        <f t="shared" si="7"/>
        <v>0.6006944444444444</v>
      </c>
      <c r="Q16" s="86">
        <f t="shared" si="8"/>
        <v>0.6979166666666666</v>
      </c>
      <c r="R16" s="95">
        <f t="shared" si="9"/>
        <v>0.6631944444444444</v>
      </c>
      <c r="S16" s="82">
        <f t="shared" si="20"/>
        <v>6</v>
      </c>
      <c r="T16" s="81" t="s">
        <v>408</v>
      </c>
      <c r="U16" s="82" t="s">
        <v>31</v>
      </c>
      <c r="V16" s="82"/>
      <c r="W16" s="82">
        <v>16</v>
      </c>
      <c r="X16" s="83">
        <f t="shared" si="1"/>
        <v>33</v>
      </c>
      <c r="Y16" s="84">
        <v>1.1</v>
      </c>
      <c r="Z16" s="85">
        <f t="shared" si="10"/>
        <v>10.799999999999999</v>
      </c>
      <c r="AA16" s="86">
        <v>0.001388888888888889</v>
      </c>
      <c r="AB16" s="86">
        <f t="shared" si="11"/>
        <v>0.009722222222222222</v>
      </c>
      <c r="AC16" s="86">
        <f t="shared" si="21"/>
        <v>0.23541666666666664</v>
      </c>
      <c r="AD16" s="86">
        <f t="shared" si="12"/>
        <v>0.37777777777777777</v>
      </c>
      <c r="AE16" s="86">
        <f t="shared" si="22"/>
        <v>0.4611111111111111</v>
      </c>
      <c r="AF16" s="86">
        <f t="shared" si="13"/>
        <v>0.5027777777777778</v>
      </c>
      <c r="AG16" s="86">
        <f t="shared" si="23"/>
        <v>0.5513888888888888</v>
      </c>
      <c r="AH16" s="86">
        <f t="shared" si="14"/>
        <v>0.6243055555555556</v>
      </c>
      <c r="AI16" s="86">
        <f t="shared" si="15"/>
        <v>0.7180555555555556</v>
      </c>
      <c r="AJ16" s="165">
        <f t="shared" si="16"/>
        <v>0.804861111111111</v>
      </c>
      <c r="AK16" s="62"/>
    </row>
    <row r="17" spans="1:37" s="43" customFormat="1" ht="12">
      <c r="A17" s="138">
        <f t="shared" si="17"/>
        <v>7</v>
      </c>
      <c r="B17" s="81" t="s">
        <v>105</v>
      </c>
      <c r="C17" s="82" t="s">
        <v>81</v>
      </c>
      <c r="D17" s="82"/>
      <c r="E17" s="167" t="s">
        <v>362</v>
      </c>
      <c r="F17" s="83">
        <f t="shared" si="0"/>
        <v>41.99999999999999</v>
      </c>
      <c r="G17" s="84">
        <v>1.4</v>
      </c>
      <c r="H17" s="85">
        <f t="shared" si="18"/>
        <v>8.9</v>
      </c>
      <c r="I17" s="86">
        <v>0.001388888888888889</v>
      </c>
      <c r="J17" s="86">
        <f t="shared" si="19"/>
        <v>0.011805555555555555</v>
      </c>
      <c r="K17" s="86">
        <f t="shared" si="2"/>
        <v>0.24791666666666665</v>
      </c>
      <c r="L17" s="86">
        <f t="shared" si="3"/>
        <v>0.33125</v>
      </c>
      <c r="M17" s="86">
        <f t="shared" si="4"/>
        <v>0.3729166666666666</v>
      </c>
      <c r="N17" s="86">
        <f t="shared" si="5"/>
        <v>0.41458333333333325</v>
      </c>
      <c r="O17" s="86">
        <f t="shared" si="6"/>
        <v>0.4979166666666666</v>
      </c>
      <c r="P17" s="86">
        <f t="shared" si="7"/>
        <v>0.6020833333333333</v>
      </c>
      <c r="Q17" s="86">
        <f t="shared" si="8"/>
        <v>0.6993055555555555</v>
      </c>
      <c r="R17" s="95">
        <f t="shared" si="9"/>
        <v>0.6645833333333333</v>
      </c>
      <c r="S17" s="82">
        <f t="shared" si="20"/>
        <v>7</v>
      </c>
      <c r="T17" s="81" t="s">
        <v>409</v>
      </c>
      <c r="U17" s="82" t="s">
        <v>31</v>
      </c>
      <c r="V17" s="82"/>
      <c r="W17" s="82">
        <v>28</v>
      </c>
      <c r="X17" s="83">
        <f t="shared" si="1"/>
        <v>44</v>
      </c>
      <c r="Y17" s="84">
        <v>2.2</v>
      </c>
      <c r="Z17" s="85">
        <f t="shared" si="10"/>
        <v>13</v>
      </c>
      <c r="AA17" s="86">
        <v>0.0020833333333333333</v>
      </c>
      <c r="AB17" s="86">
        <f t="shared" si="11"/>
        <v>0.011805555555555555</v>
      </c>
      <c r="AC17" s="86">
        <f t="shared" si="21"/>
        <v>0.23749999999999996</v>
      </c>
      <c r="AD17" s="86">
        <f t="shared" si="12"/>
        <v>0.3798611111111111</v>
      </c>
      <c r="AE17" s="86">
        <f t="shared" si="22"/>
        <v>0.4631944444444444</v>
      </c>
      <c r="AF17" s="86">
        <f t="shared" si="13"/>
        <v>0.5048611111111111</v>
      </c>
      <c r="AG17" s="86">
        <f t="shared" si="23"/>
        <v>0.5534722222222221</v>
      </c>
      <c r="AH17" s="86">
        <f t="shared" si="14"/>
        <v>0.6263888888888889</v>
      </c>
      <c r="AI17" s="86">
        <f t="shared" si="15"/>
        <v>0.7201388888888889</v>
      </c>
      <c r="AJ17" s="165">
        <f t="shared" si="16"/>
        <v>0.8069444444444444</v>
      </c>
      <c r="AK17" s="62"/>
    </row>
    <row r="18" spans="1:37" s="43" customFormat="1" ht="12">
      <c r="A18" s="138">
        <f t="shared" si="17"/>
        <v>8</v>
      </c>
      <c r="B18" s="81" t="s">
        <v>106</v>
      </c>
      <c r="C18" s="82" t="s">
        <v>81</v>
      </c>
      <c r="D18" s="82"/>
      <c r="E18" s="167" t="s">
        <v>362</v>
      </c>
      <c r="F18" s="83">
        <f t="shared" si="0"/>
        <v>48</v>
      </c>
      <c r="G18" s="84">
        <v>1.6</v>
      </c>
      <c r="H18" s="85">
        <f t="shared" si="18"/>
        <v>10.5</v>
      </c>
      <c r="I18" s="86">
        <v>0.001388888888888889</v>
      </c>
      <c r="J18" s="86">
        <f t="shared" si="19"/>
        <v>0.013194444444444444</v>
      </c>
      <c r="K18" s="86">
        <f t="shared" si="2"/>
        <v>0.24930555555555553</v>
      </c>
      <c r="L18" s="86">
        <f t="shared" si="3"/>
        <v>0.3326388888888889</v>
      </c>
      <c r="M18" s="86">
        <f t="shared" si="4"/>
        <v>0.3743055555555555</v>
      </c>
      <c r="N18" s="86">
        <f t="shared" si="5"/>
        <v>0.41597222222222213</v>
      </c>
      <c r="O18" s="86">
        <f t="shared" si="6"/>
        <v>0.4993055555555555</v>
      </c>
      <c r="P18" s="86">
        <f t="shared" si="7"/>
        <v>0.6034722222222222</v>
      </c>
      <c r="Q18" s="86">
        <f t="shared" si="8"/>
        <v>0.7006944444444444</v>
      </c>
      <c r="R18" s="95">
        <f t="shared" si="9"/>
        <v>0.6659722222222222</v>
      </c>
      <c r="S18" s="82">
        <f t="shared" si="20"/>
        <v>8</v>
      </c>
      <c r="T18" s="81" t="s">
        <v>410</v>
      </c>
      <c r="U18" s="82" t="s">
        <v>31</v>
      </c>
      <c r="V18" s="82"/>
      <c r="W18" s="82">
        <v>30</v>
      </c>
      <c r="X18" s="83">
        <f t="shared" si="1"/>
        <v>30</v>
      </c>
      <c r="Y18" s="84">
        <v>1</v>
      </c>
      <c r="Z18" s="85">
        <f t="shared" si="10"/>
        <v>14</v>
      </c>
      <c r="AA18" s="86">
        <v>0.001388888888888889</v>
      </c>
      <c r="AB18" s="86">
        <f t="shared" si="11"/>
        <v>0.013194444444444444</v>
      </c>
      <c r="AC18" s="86">
        <f t="shared" si="21"/>
        <v>0.23888888888888885</v>
      </c>
      <c r="AD18" s="86">
        <f t="shared" si="12"/>
        <v>0.38125</v>
      </c>
      <c r="AE18" s="86">
        <f t="shared" si="22"/>
        <v>0.4645833333333333</v>
      </c>
      <c r="AF18" s="86">
        <f t="shared" si="13"/>
        <v>0.50625</v>
      </c>
      <c r="AG18" s="86">
        <f t="shared" si="23"/>
        <v>0.554861111111111</v>
      </c>
      <c r="AH18" s="86">
        <f t="shared" si="14"/>
        <v>0.6277777777777778</v>
      </c>
      <c r="AI18" s="86">
        <f t="shared" si="15"/>
        <v>0.7215277777777778</v>
      </c>
      <c r="AJ18" s="165">
        <f t="shared" si="16"/>
        <v>0.8083333333333332</v>
      </c>
      <c r="AK18" s="62"/>
    </row>
    <row r="19" spans="1:37" s="43" customFormat="1" ht="12">
      <c r="A19" s="138">
        <f t="shared" si="17"/>
        <v>9</v>
      </c>
      <c r="B19" s="81" t="s">
        <v>107</v>
      </c>
      <c r="C19" s="82" t="s">
        <v>81</v>
      </c>
      <c r="D19" s="82"/>
      <c r="E19" s="167" t="s">
        <v>362</v>
      </c>
      <c r="F19" s="83">
        <f t="shared" si="0"/>
        <v>30</v>
      </c>
      <c r="G19" s="84">
        <v>0.5</v>
      </c>
      <c r="H19" s="85">
        <f t="shared" si="18"/>
        <v>11</v>
      </c>
      <c r="I19" s="86">
        <v>0.0006944444444444445</v>
      </c>
      <c r="J19" s="86">
        <f t="shared" si="19"/>
        <v>0.013888888888888888</v>
      </c>
      <c r="K19" s="86">
        <f t="shared" si="2"/>
        <v>0.24999999999999997</v>
      </c>
      <c r="L19" s="86">
        <f t="shared" si="3"/>
        <v>0.3333333333333333</v>
      </c>
      <c r="M19" s="86">
        <f t="shared" si="4"/>
        <v>0.37499999999999994</v>
      </c>
      <c r="N19" s="86">
        <f t="shared" si="5"/>
        <v>0.4166666666666666</v>
      </c>
      <c r="O19" s="86">
        <f t="shared" si="6"/>
        <v>0.49999999999999994</v>
      </c>
      <c r="P19" s="86">
        <f t="shared" si="7"/>
        <v>0.6041666666666666</v>
      </c>
      <c r="Q19" s="86">
        <f t="shared" si="8"/>
        <v>0.7013888888888888</v>
      </c>
      <c r="R19" s="95">
        <f t="shared" si="9"/>
        <v>0.6666666666666666</v>
      </c>
      <c r="S19" s="82">
        <f t="shared" si="20"/>
        <v>9</v>
      </c>
      <c r="T19" s="81" t="s">
        <v>411</v>
      </c>
      <c r="U19" s="82" t="s">
        <v>31</v>
      </c>
      <c r="V19" s="82"/>
      <c r="W19" s="82">
        <v>32</v>
      </c>
      <c r="X19" s="83">
        <f t="shared" si="1"/>
        <v>45</v>
      </c>
      <c r="Y19" s="84">
        <v>1.5</v>
      </c>
      <c r="Z19" s="85">
        <f t="shared" si="10"/>
        <v>15.5</v>
      </c>
      <c r="AA19" s="86">
        <v>0.001388888888888889</v>
      </c>
      <c r="AB19" s="86">
        <f t="shared" si="11"/>
        <v>0.014583333333333334</v>
      </c>
      <c r="AC19" s="86">
        <f t="shared" si="21"/>
        <v>0.24027777777777773</v>
      </c>
      <c r="AD19" s="86">
        <f t="shared" si="12"/>
        <v>0.38263888888888886</v>
      </c>
      <c r="AE19" s="86">
        <f t="shared" si="22"/>
        <v>0.4659722222222222</v>
      </c>
      <c r="AF19" s="86">
        <f t="shared" si="13"/>
        <v>0.5076388888888889</v>
      </c>
      <c r="AG19" s="86">
        <f t="shared" si="23"/>
        <v>0.5562499999999999</v>
      </c>
      <c r="AH19" s="86">
        <f t="shared" si="14"/>
        <v>0.6291666666666667</v>
      </c>
      <c r="AI19" s="86">
        <f t="shared" si="15"/>
        <v>0.7229166666666667</v>
      </c>
      <c r="AJ19" s="165">
        <f t="shared" si="16"/>
        <v>0.8097222222222221</v>
      </c>
      <c r="AK19" s="62"/>
    </row>
    <row r="20" spans="1:37" s="43" customFormat="1" ht="12">
      <c r="A20" s="138">
        <f t="shared" si="17"/>
        <v>10</v>
      </c>
      <c r="B20" s="81" t="s">
        <v>108</v>
      </c>
      <c r="C20" s="82" t="s">
        <v>81</v>
      </c>
      <c r="D20" s="82"/>
      <c r="E20" s="167" t="s">
        <v>362</v>
      </c>
      <c r="F20" s="83">
        <f t="shared" si="0"/>
        <v>30</v>
      </c>
      <c r="G20" s="84">
        <v>1</v>
      </c>
      <c r="H20" s="85">
        <f t="shared" si="18"/>
        <v>12</v>
      </c>
      <c r="I20" s="86">
        <v>0.001388888888888889</v>
      </c>
      <c r="J20" s="86">
        <f t="shared" si="19"/>
        <v>0.015277777777777777</v>
      </c>
      <c r="K20" s="86">
        <f t="shared" si="2"/>
        <v>0.2513888888888889</v>
      </c>
      <c r="L20" s="86">
        <f t="shared" si="3"/>
        <v>0.3347222222222222</v>
      </c>
      <c r="M20" s="86">
        <f t="shared" si="4"/>
        <v>0.37638888888888883</v>
      </c>
      <c r="N20" s="86">
        <f t="shared" si="5"/>
        <v>0.41805555555555546</v>
      </c>
      <c r="O20" s="86">
        <f t="shared" si="6"/>
        <v>0.5013888888888889</v>
      </c>
      <c r="P20" s="86">
        <f t="shared" si="7"/>
        <v>0.6055555555555555</v>
      </c>
      <c r="Q20" s="86">
        <f t="shared" si="8"/>
        <v>0.7027777777777777</v>
      </c>
      <c r="R20" s="95">
        <f t="shared" si="9"/>
        <v>0.6680555555555555</v>
      </c>
      <c r="S20" s="82">
        <f t="shared" si="20"/>
        <v>10</v>
      </c>
      <c r="T20" s="81" t="s">
        <v>391</v>
      </c>
      <c r="U20" s="82" t="s">
        <v>31</v>
      </c>
      <c r="V20" s="82"/>
      <c r="W20" s="82">
        <v>34</v>
      </c>
      <c r="X20" s="83">
        <f t="shared" si="1"/>
        <v>41.99999999999999</v>
      </c>
      <c r="Y20" s="84">
        <v>1.4</v>
      </c>
      <c r="Z20" s="85">
        <f t="shared" si="10"/>
        <v>16.9</v>
      </c>
      <c r="AA20" s="86">
        <v>0.001388888888888889</v>
      </c>
      <c r="AB20" s="86">
        <f t="shared" si="11"/>
        <v>0.01597222222222222</v>
      </c>
      <c r="AC20" s="86">
        <f t="shared" si="21"/>
        <v>0.2416666666666666</v>
      </c>
      <c r="AD20" s="86">
        <f t="shared" si="12"/>
        <v>0.38402777777777775</v>
      </c>
      <c r="AE20" s="86">
        <f t="shared" si="22"/>
        <v>0.46736111111111106</v>
      </c>
      <c r="AF20" s="86">
        <f t="shared" si="13"/>
        <v>0.5090277777777777</v>
      </c>
      <c r="AG20" s="86">
        <f t="shared" si="23"/>
        <v>0.5576388888888888</v>
      </c>
      <c r="AH20" s="86">
        <f t="shared" si="14"/>
        <v>0.6305555555555555</v>
      </c>
      <c r="AI20" s="86">
        <f t="shared" si="15"/>
        <v>0.7243055555555555</v>
      </c>
      <c r="AJ20" s="165">
        <f t="shared" si="16"/>
        <v>0.811111111111111</v>
      </c>
      <c r="AK20" s="62"/>
    </row>
    <row r="21" spans="1:37" s="43" customFormat="1" ht="12">
      <c r="A21" s="138">
        <f t="shared" si="17"/>
        <v>11</v>
      </c>
      <c r="B21" s="81" t="s">
        <v>371</v>
      </c>
      <c r="C21" s="82" t="s">
        <v>361</v>
      </c>
      <c r="D21" s="82">
        <v>742</v>
      </c>
      <c r="E21" s="167" t="s">
        <v>348</v>
      </c>
      <c r="F21" s="83">
        <f t="shared" si="0"/>
        <v>36</v>
      </c>
      <c r="G21" s="84">
        <v>1.8</v>
      </c>
      <c r="H21" s="85">
        <f t="shared" si="18"/>
        <v>13.8</v>
      </c>
      <c r="I21" s="86">
        <v>0.0020833333333333333</v>
      </c>
      <c r="J21" s="86">
        <f t="shared" si="19"/>
        <v>0.017361111111111112</v>
      </c>
      <c r="K21" s="86">
        <f t="shared" si="2"/>
        <v>0.2534722222222222</v>
      </c>
      <c r="L21" s="86">
        <f t="shared" si="3"/>
        <v>0.3368055555555555</v>
      </c>
      <c r="M21" s="86">
        <f t="shared" si="4"/>
        <v>0.37847222222222215</v>
      </c>
      <c r="N21" s="86">
        <f t="shared" si="5"/>
        <v>0.4201388888888888</v>
      </c>
      <c r="O21" s="86">
        <f t="shared" si="6"/>
        <v>0.5034722222222222</v>
      </c>
      <c r="P21" s="86">
        <f t="shared" si="7"/>
        <v>0.6076388888888888</v>
      </c>
      <c r="Q21" s="86">
        <f t="shared" si="8"/>
        <v>0.704861111111111</v>
      </c>
      <c r="R21" s="95">
        <f t="shared" si="9"/>
        <v>0.6701388888888888</v>
      </c>
      <c r="S21" s="82">
        <f t="shared" si="20"/>
        <v>11</v>
      </c>
      <c r="T21" s="81" t="s">
        <v>412</v>
      </c>
      <c r="U21" s="82" t="s">
        <v>31</v>
      </c>
      <c r="V21" s="82"/>
      <c r="W21" s="82">
        <v>36</v>
      </c>
      <c r="X21" s="83">
        <f t="shared" si="1"/>
        <v>35.99999999999999</v>
      </c>
      <c r="Y21" s="84">
        <v>0.6</v>
      </c>
      <c r="Z21" s="85">
        <f t="shared" si="10"/>
        <v>17.5</v>
      </c>
      <c r="AA21" s="86">
        <v>0.0006944444444444445</v>
      </c>
      <c r="AB21" s="86">
        <f t="shared" si="11"/>
        <v>0.016666666666666666</v>
      </c>
      <c r="AC21" s="86">
        <f t="shared" si="21"/>
        <v>0.24236111111111105</v>
      </c>
      <c r="AD21" s="86">
        <f t="shared" si="12"/>
        <v>0.3847222222222222</v>
      </c>
      <c r="AE21" s="86">
        <f t="shared" si="22"/>
        <v>0.4680555555555555</v>
      </c>
      <c r="AF21" s="86">
        <f t="shared" si="13"/>
        <v>0.5097222222222222</v>
      </c>
      <c r="AG21" s="86">
        <f t="shared" si="23"/>
        <v>0.5583333333333332</v>
      </c>
      <c r="AH21" s="86">
        <f t="shared" si="14"/>
        <v>0.63125</v>
      </c>
      <c r="AI21" s="86">
        <f t="shared" si="15"/>
        <v>0.725</v>
      </c>
      <c r="AJ21" s="165">
        <f t="shared" si="16"/>
        <v>0.8118055555555554</v>
      </c>
      <c r="AK21" s="62"/>
    </row>
    <row r="22" spans="1:37" s="43" customFormat="1" ht="12">
      <c r="A22" s="138">
        <f t="shared" si="17"/>
        <v>12</v>
      </c>
      <c r="B22" s="81" t="s">
        <v>372</v>
      </c>
      <c r="C22" s="82" t="s">
        <v>40</v>
      </c>
      <c r="D22" s="82">
        <v>742</v>
      </c>
      <c r="E22" s="167" t="s">
        <v>363</v>
      </c>
      <c r="F22" s="83">
        <f t="shared" si="0"/>
        <v>38</v>
      </c>
      <c r="G22" s="84">
        <v>1.9</v>
      </c>
      <c r="H22" s="85">
        <f t="shared" si="18"/>
        <v>15.700000000000001</v>
      </c>
      <c r="I22" s="86">
        <v>0.0020833333333333333</v>
      </c>
      <c r="J22" s="86">
        <f t="shared" si="19"/>
        <v>0.019444444444444445</v>
      </c>
      <c r="K22" s="86">
        <f t="shared" si="2"/>
        <v>0.25555555555555554</v>
      </c>
      <c r="L22" s="86">
        <f t="shared" si="3"/>
        <v>0.33888888888888885</v>
      </c>
      <c r="M22" s="86">
        <f t="shared" si="4"/>
        <v>0.3805555555555555</v>
      </c>
      <c r="N22" s="86">
        <f t="shared" si="5"/>
        <v>0.4222222222222221</v>
      </c>
      <c r="O22" s="86">
        <f t="shared" si="6"/>
        <v>0.5055555555555555</v>
      </c>
      <c r="P22" s="86">
        <f t="shared" si="7"/>
        <v>0.6097222222222222</v>
      </c>
      <c r="Q22" s="86">
        <f t="shared" si="8"/>
        <v>0.7069444444444444</v>
      </c>
      <c r="R22" s="95">
        <f t="shared" si="9"/>
        <v>0.6722222222222222</v>
      </c>
      <c r="S22" s="82">
        <f t="shared" si="20"/>
        <v>12</v>
      </c>
      <c r="T22" s="81" t="s">
        <v>440</v>
      </c>
      <c r="U22" s="82" t="s">
        <v>31</v>
      </c>
      <c r="V22" s="82"/>
      <c r="W22" s="82">
        <v>38</v>
      </c>
      <c r="X22" s="83">
        <f t="shared" si="1"/>
        <v>40</v>
      </c>
      <c r="Y22" s="84">
        <v>2</v>
      </c>
      <c r="Z22" s="85">
        <f t="shared" si="10"/>
        <v>19.5</v>
      </c>
      <c r="AA22" s="86">
        <v>0.0020833333333333333</v>
      </c>
      <c r="AB22" s="86">
        <f t="shared" si="11"/>
        <v>0.01875</v>
      </c>
      <c r="AC22" s="86">
        <f t="shared" si="21"/>
        <v>0.24444444444444438</v>
      </c>
      <c r="AD22" s="86">
        <f t="shared" si="12"/>
        <v>0.3868055555555555</v>
      </c>
      <c r="AE22" s="86">
        <f t="shared" si="22"/>
        <v>0.47013888888888883</v>
      </c>
      <c r="AF22" s="86">
        <f t="shared" si="13"/>
        <v>0.5118055555555555</v>
      </c>
      <c r="AG22" s="86">
        <f t="shared" si="23"/>
        <v>0.5604166666666666</v>
      </c>
      <c r="AH22" s="86">
        <f t="shared" si="14"/>
        <v>0.6333333333333333</v>
      </c>
      <c r="AI22" s="86">
        <f t="shared" si="15"/>
        <v>0.7270833333333333</v>
      </c>
      <c r="AJ22" s="165">
        <f t="shared" si="16"/>
        <v>0.8138888888888888</v>
      </c>
      <c r="AK22" s="62"/>
    </row>
    <row r="23" spans="1:37" s="43" customFormat="1" ht="12">
      <c r="A23" s="138">
        <f t="shared" si="17"/>
        <v>13</v>
      </c>
      <c r="B23" s="81" t="s">
        <v>373</v>
      </c>
      <c r="C23" s="82" t="s">
        <v>40</v>
      </c>
      <c r="D23" s="82">
        <v>742</v>
      </c>
      <c r="E23" s="167" t="s">
        <v>364</v>
      </c>
      <c r="F23" s="83">
        <f t="shared" si="0"/>
        <v>35.99999999999999</v>
      </c>
      <c r="G23" s="84">
        <v>1.2</v>
      </c>
      <c r="H23" s="85">
        <f t="shared" si="18"/>
        <v>16.900000000000002</v>
      </c>
      <c r="I23" s="86">
        <v>0.001388888888888889</v>
      </c>
      <c r="J23" s="86">
        <f t="shared" si="19"/>
        <v>0.020833333333333332</v>
      </c>
      <c r="K23" s="86">
        <f t="shared" si="2"/>
        <v>0.2569444444444444</v>
      </c>
      <c r="L23" s="86">
        <f t="shared" si="3"/>
        <v>0.34027777777777773</v>
      </c>
      <c r="M23" s="86">
        <f t="shared" si="4"/>
        <v>0.38194444444444436</v>
      </c>
      <c r="N23" s="86">
        <f t="shared" si="5"/>
        <v>0.423611111111111</v>
      </c>
      <c r="O23" s="86">
        <f t="shared" si="6"/>
        <v>0.5069444444444444</v>
      </c>
      <c r="P23" s="86">
        <f t="shared" si="7"/>
        <v>0.611111111111111</v>
      </c>
      <c r="Q23" s="86">
        <f t="shared" si="8"/>
        <v>0.7083333333333333</v>
      </c>
      <c r="R23" s="95">
        <f t="shared" si="9"/>
        <v>0.673611111111111</v>
      </c>
      <c r="S23" s="82">
        <f t="shared" si="20"/>
        <v>13</v>
      </c>
      <c r="T23" s="81" t="s">
        <v>437</v>
      </c>
      <c r="U23" s="82" t="s">
        <v>31</v>
      </c>
      <c r="V23" s="82"/>
      <c r="W23" s="82">
        <v>40</v>
      </c>
      <c r="X23" s="83">
        <f t="shared" si="1"/>
        <v>32</v>
      </c>
      <c r="Y23" s="84">
        <v>1.6</v>
      </c>
      <c r="Z23" s="85">
        <f t="shared" si="10"/>
        <v>21.1</v>
      </c>
      <c r="AA23" s="86">
        <v>0.0020833333333333333</v>
      </c>
      <c r="AB23" s="86">
        <f t="shared" si="11"/>
        <v>0.020833333333333332</v>
      </c>
      <c r="AC23" s="86">
        <f t="shared" si="21"/>
        <v>0.2465277777777777</v>
      </c>
      <c r="AD23" s="86">
        <f t="shared" si="12"/>
        <v>0.38888888888888884</v>
      </c>
      <c r="AE23" s="86">
        <f t="shared" si="22"/>
        <v>0.47222222222222215</v>
      </c>
      <c r="AF23" s="86">
        <f t="shared" si="13"/>
        <v>0.5138888888888888</v>
      </c>
      <c r="AG23" s="86">
        <f t="shared" si="23"/>
        <v>0.5624999999999999</v>
      </c>
      <c r="AH23" s="86">
        <f t="shared" si="14"/>
        <v>0.6354166666666666</v>
      </c>
      <c r="AI23" s="86">
        <f t="shared" si="15"/>
        <v>0.7291666666666666</v>
      </c>
      <c r="AJ23" s="165">
        <f t="shared" si="16"/>
        <v>0.8159722222222221</v>
      </c>
      <c r="AK23" s="62"/>
    </row>
    <row r="24" spans="1:37" s="43" customFormat="1" ht="12">
      <c r="A24" s="138">
        <f t="shared" si="17"/>
        <v>14</v>
      </c>
      <c r="B24" s="81" t="s">
        <v>374</v>
      </c>
      <c r="C24" s="82" t="s">
        <v>361</v>
      </c>
      <c r="D24" s="82">
        <v>742</v>
      </c>
      <c r="E24" s="167" t="s">
        <v>365</v>
      </c>
      <c r="F24" s="83">
        <f t="shared" si="0"/>
        <v>44</v>
      </c>
      <c r="G24" s="84">
        <v>2.2</v>
      </c>
      <c r="H24" s="85">
        <f t="shared" si="18"/>
        <v>19.1</v>
      </c>
      <c r="I24" s="86">
        <v>0.0020833333333333333</v>
      </c>
      <c r="J24" s="86">
        <f t="shared" si="19"/>
        <v>0.022916666666666665</v>
      </c>
      <c r="K24" s="86">
        <f t="shared" si="2"/>
        <v>0.25902777777777775</v>
      </c>
      <c r="L24" s="86">
        <f t="shared" si="3"/>
        <v>0.34236111111111106</v>
      </c>
      <c r="M24" s="86">
        <f t="shared" si="4"/>
        <v>0.3840277777777777</v>
      </c>
      <c r="N24" s="86">
        <f t="shared" si="5"/>
        <v>0.4256944444444443</v>
      </c>
      <c r="O24" s="86">
        <f t="shared" si="6"/>
        <v>0.5090277777777777</v>
      </c>
      <c r="P24" s="86">
        <f t="shared" si="7"/>
        <v>0.6131944444444444</v>
      </c>
      <c r="Q24" s="86">
        <f t="shared" si="8"/>
        <v>0.7104166666666666</v>
      </c>
      <c r="R24" s="95">
        <f t="shared" si="9"/>
        <v>0.6756944444444444</v>
      </c>
      <c r="S24" s="82">
        <f t="shared" si="20"/>
        <v>14</v>
      </c>
      <c r="T24" s="81" t="s">
        <v>441</v>
      </c>
      <c r="U24" s="82" t="s">
        <v>31</v>
      </c>
      <c r="V24" s="82"/>
      <c r="W24" s="82">
        <v>42</v>
      </c>
      <c r="X24" s="83">
        <f t="shared" si="1"/>
        <v>27</v>
      </c>
      <c r="Y24" s="84">
        <v>0.9</v>
      </c>
      <c r="Z24" s="85">
        <f t="shared" si="10"/>
        <v>22</v>
      </c>
      <c r="AA24" s="86">
        <v>0.001388888888888889</v>
      </c>
      <c r="AB24" s="86">
        <f t="shared" si="11"/>
        <v>0.02222222222222222</v>
      </c>
      <c r="AC24" s="86">
        <f t="shared" si="21"/>
        <v>0.2479166666666666</v>
      </c>
      <c r="AD24" s="86">
        <f t="shared" si="12"/>
        <v>0.3902777777777777</v>
      </c>
      <c r="AE24" s="86">
        <f t="shared" si="22"/>
        <v>0.47361111111111104</v>
      </c>
      <c r="AF24" s="86">
        <f t="shared" si="13"/>
        <v>0.5152777777777777</v>
      </c>
      <c r="AG24" s="86">
        <f t="shared" si="23"/>
        <v>0.5638888888888888</v>
      </c>
      <c r="AH24" s="86">
        <f t="shared" si="14"/>
        <v>0.6368055555555555</v>
      </c>
      <c r="AI24" s="86">
        <f t="shared" si="15"/>
        <v>0.7305555555555555</v>
      </c>
      <c r="AJ24" s="165">
        <f t="shared" si="16"/>
        <v>0.817361111111111</v>
      </c>
      <c r="AK24" s="62"/>
    </row>
    <row r="25" spans="1:37" s="43" customFormat="1" ht="12">
      <c r="A25" s="138">
        <f t="shared" si="17"/>
        <v>15</v>
      </c>
      <c r="B25" s="81" t="s">
        <v>375</v>
      </c>
      <c r="C25" s="82" t="s">
        <v>40</v>
      </c>
      <c r="D25" s="82">
        <v>742</v>
      </c>
      <c r="E25" s="82">
        <v>10</v>
      </c>
      <c r="F25" s="83">
        <f t="shared" si="0"/>
        <v>41.99999999999999</v>
      </c>
      <c r="G25" s="84">
        <v>0.7</v>
      </c>
      <c r="H25" s="85">
        <f t="shared" si="18"/>
        <v>19.8</v>
      </c>
      <c r="I25" s="86">
        <v>0.0006944444444444445</v>
      </c>
      <c r="J25" s="86">
        <f t="shared" si="19"/>
        <v>0.02361111111111111</v>
      </c>
      <c r="K25" s="86">
        <f t="shared" si="2"/>
        <v>0.2597222222222222</v>
      </c>
      <c r="L25" s="86">
        <f t="shared" si="3"/>
        <v>0.3430555555555555</v>
      </c>
      <c r="M25" s="86">
        <f t="shared" si="4"/>
        <v>0.38472222222222213</v>
      </c>
      <c r="N25" s="86">
        <f t="shared" si="5"/>
        <v>0.42638888888888876</v>
      </c>
      <c r="O25" s="86">
        <f t="shared" si="6"/>
        <v>0.5097222222222222</v>
      </c>
      <c r="P25" s="86">
        <f t="shared" si="7"/>
        <v>0.6138888888888888</v>
      </c>
      <c r="Q25" s="86">
        <f t="shared" si="8"/>
        <v>0.711111111111111</v>
      </c>
      <c r="R25" s="95">
        <f t="shared" si="9"/>
        <v>0.6763888888888888</v>
      </c>
      <c r="S25" s="82">
        <f t="shared" si="20"/>
        <v>15</v>
      </c>
      <c r="T25" s="81" t="s">
        <v>415</v>
      </c>
      <c r="U25" s="82" t="s">
        <v>31</v>
      </c>
      <c r="V25" s="82"/>
      <c r="W25" s="82">
        <v>14</v>
      </c>
      <c r="X25" s="83">
        <f t="shared" si="1"/>
        <v>26</v>
      </c>
      <c r="Y25" s="84">
        <v>1.3</v>
      </c>
      <c r="Z25" s="85">
        <f t="shared" si="10"/>
        <v>23.3</v>
      </c>
      <c r="AA25" s="86">
        <v>0.0020833333333333333</v>
      </c>
      <c r="AB25" s="86">
        <f t="shared" si="11"/>
        <v>0.024305555555555552</v>
      </c>
      <c r="AC25" s="86">
        <f t="shared" si="21"/>
        <v>0.24999999999999992</v>
      </c>
      <c r="AD25" s="86">
        <f t="shared" si="12"/>
        <v>0.39236111111111105</v>
      </c>
      <c r="AE25" s="86">
        <f t="shared" si="22"/>
        <v>0.47569444444444436</v>
      </c>
      <c r="AF25" s="86">
        <f t="shared" si="13"/>
        <v>0.517361111111111</v>
      </c>
      <c r="AG25" s="86">
        <f t="shared" si="23"/>
        <v>0.5659722222222221</v>
      </c>
      <c r="AH25" s="86">
        <f t="shared" si="14"/>
        <v>0.6388888888888888</v>
      </c>
      <c r="AI25" s="86">
        <f t="shared" si="15"/>
        <v>0.7326388888888888</v>
      </c>
      <c r="AJ25" s="165">
        <f t="shared" si="16"/>
        <v>0.8194444444444443</v>
      </c>
      <c r="AK25" s="62"/>
    </row>
    <row r="26" spans="1:37" s="43" customFormat="1" ht="12">
      <c r="A26" s="138">
        <f t="shared" si="17"/>
        <v>16</v>
      </c>
      <c r="B26" s="81" t="s">
        <v>376</v>
      </c>
      <c r="C26" s="82" t="s">
        <v>361</v>
      </c>
      <c r="D26" s="82">
        <v>742</v>
      </c>
      <c r="E26" s="82">
        <v>12</v>
      </c>
      <c r="F26" s="83">
        <f t="shared" si="0"/>
        <v>43.5</v>
      </c>
      <c r="G26" s="84">
        <v>2.9</v>
      </c>
      <c r="H26" s="85">
        <f t="shared" si="18"/>
        <v>22.7</v>
      </c>
      <c r="I26" s="86">
        <v>0.002777777777777778</v>
      </c>
      <c r="J26" s="86">
        <f t="shared" si="19"/>
        <v>0.02638888888888889</v>
      </c>
      <c r="K26" s="86">
        <f t="shared" si="2"/>
        <v>0.26249999999999996</v>
      </c>
      <c r="L26" s="86">
        <f t="shared" si="3"/>
        <v>0.34583333333333327</v>
      </c>
      <c r="M26" s="86">
        <f t="shared" si="4"/>
        <v>0.3874999999999999</v>
      </c>
      <c r="N26" s="86">
        <f t="shared" si="5"/>
        <v>0.42916666666666653</v>
      </c>
      <c r="O26" s="86">
        <f t="shared" si="6"/>
        <v>0.5125</v>
      </c>
      <c r="P26" s="86">
        <f t="shared" si="7"/>
        <v>0.6166666666666666</v>
      </c>
      <c r="Q26" s="86">
        <f t="shared" si="8"/>
        <v>0.7138888888888888</v>
      </c>
      <c r="R26" s="95">
        <f t="shared" si="9"/>
        <v>0.6791666666666666</v>
      </c>
      <c r="S26" s="82">
        <f t="shared" si="20"/>
        <v>16</v>
      </c>
      <c r="T26" s="81" t="s">
        <v>416</v>
      </c>
      <c r="U26" s="82" t="s">
        <v>31</v>
      </c>
      <c r="V26" s="82"/>
      <c r="W26" s="82">
        <v>11</v>
      </c>
      <c r="X26" s="83">
        <f t="shared" si="1"/>
        <v>46.5</v>
      </c>
      <c r="Y26" s="84">
        <v>3.1</v>
      </c>
      <c r="Z26" s="85">
        <f t="shared" si="10"/>
        <v>26.400000000000002</v>
      </c>
      <c r="AA26" s="86">
        <v>0.002777777777777778</v>
      </c>
      <c r="AB26" s="86">
        <f t="shared" si="11"/>
        <v>0.02708333333333333</v>
      </c>
      <c r="AC26" s="86">
        <f t="shared" si="21"/>
        <v>0.2527777777777777</v>
      </c>
      <c r="AD26" s="86">
        <f t="shared" si="12"/>
        <v>0.3951388888888888</v>
      </c>
      <c r="AE26" s="86">
        <f t="shared" si="22"/>
        <v>0.47847222222222213</v>
      </c>
      <c r="AF26" s="86">
        <f t="shared" si="13"/>
        <v>0.5201388888888888</v>
      </c>
      <c r="AG26" s="86">
        <f t="shared" si="23"/>
        <v>0.5687499999999999</v>
      </c>
      <c r="AH26" s="86">
        <f t="shared" si="14"/>
        <v>0.6416666666666666</v>
      </c>
      <c r="AI26" s="86">
        <f t="shared" si="15"/>
        <v>0.7354166666666666</v>
      </c>
      <c r="AJ26" s="165">
        <f t="shared" si="16"/>
        <v>0.8222222222222221</v>
      </c>
      <c r="AK26" s="62"/>
    </row>
    <row r="27" spans="1:37" s="43" customFormat="1" ht="12">
      <c r="A27" s="138">
        <f t="shared" si="17"/>
        <v>17</v>
      </c>
      <c r="B27" s="81" t="s">
        <v>377</v>
      </c>
      <c r="C27" s="82" t="s">
        <v>361</v>
      </c>
      <c r="D27" s="82">
        <v>742</v>
      </c>
      <c r="E27" s="82">
        <v>14</v>
      </c>
      <c r="F27" s="83">
        <f t="shared" si="0"/>
        <v>35.99999999999999</v>
      </c>
      <c r="G27" s="84">
        <v>1.2</v>
      </c>
      <c r="H27" s="85">
        <f t="shared" si="18"/>
        <v>23.9</v>
      </c>
      <c r="I27" s="86">
        <v>0.001388888888888889</v>
      </c>
      <c r="J27" s="86">
        <f t="shared" si="19"/>
        <v>0.027777777777777776</v>
      </c>
      <c r="K27" s="86">
        <f t="shared" si="2"/>
        <v>0.26388888888888884</v>
      </c>
      <c r="L27" s="86">
        <f t="shared" si="3"/>
        <v>0.34722222222222215</v>
      </c>
      <c r="M27" s="86">
        <f t="shared" si="4"/>
        <v>0.3888888888888888</v>
      </c>
      <c r="N27" s="86">
        <f t="shared" si="5"/>
        <v>0.4305555555555554</v>
      </c>
      <c r="O27" s="86">
        <f t="shared" si="6"/>
        <v>0.5138888888888888</v>
      </c>
      <c r="P27" s="86">
        <f t="shared" si="7"/>
        <v>0.6180555555555555</v>
      </c>
      <c r="Q27" s="86">
        <f t="shared" si="8"/>
        <v>0.7152777777777777</v>
      </c>
      <c r="R27" s="95">
        <f t="shared" si="9"/>
        <v>0.6805555555555555</v>
      </c>
      <c r="S27" s="82">
        <f t="shared" si="20"/>
        <v>17</v>
      </c>
      <c r="T27" s="81" t="s">
        <v>417</v>
      </c>
      <c r="U27" s="82" t="s">
        <v>31</v>
      </c>
      <c r="V27" s="167"/>
      <c r="W27" s="167" t="s">
        <v>366</v>
      </c>
      <c r="X27" s="83">
        <f t="shared" si="1"/>
        <v>44</v>
      </c>
      <c r="Y27" s="84">
        <v>2.2</v>
      </c>
      <c r="Z27" s="85">
        <f t="shared" si="10"/>
        <v>28.6</v>
      </c>
      <c r="AA27" s="86">
        <v>0.0020833333333333333</v>
      </c>
      <c r="AB27" s="86">
        <f t="shared" si="11"/>
        <v>0.029166666666666664</v>
      </c>
      <c r="AC27" s="86">
        <f t="shared" si="21"/>
        <v>0.25486111111111104</v>
      </c>
      <c r="AD27" s="86">
        <f t="shared" si="12"/>
        <v>0.39722222222222214</v>
      </c>
      <c r="AE27" s="86">
        <f t="shared" si="22"/>
        <v>0.48055555555555546</v>
      </c>
      <c r="AF27" s="86">
        <f t="shared" si="13"/>
        <v>0.5222222222222221</v>
      </c>
      <c r="AG27" s="86">
        <f t="shared" si="23"/>
        <v>0.5708333333333332</v>
      </c>
      <c r="AH27" s="86">
        <f t="shared" si="14"/>
        <v>0.6437499999999999</v>
      </c>
      <c r="AI27" s="86">
        <f t="shared" si="15"/>
        <v>0.7374999999999999</v>
      </c>
      <c r="AJ27" s="165">
        <f t="shared" si="16"/>
        <v>0.8243055555555554</v>
      </c>
      <c r="AK27" s="62"/>
    </row>
    <row r="28" spans="1:37" s="43" customFormat="1" ht="12">
      <c r="A28" s="138">
        <f t="shared" si="17"/>
        <v>18</v>
      </c>
      <c r="B28" s="81" t="s">
        <v>378</v>
      </c>
      <c r="C28" s="82" t="s">
        <v>361</v>
      </c>
      <c r="D28" s="82">
        <v>742</v>
      </c>
      <c r="E28" s="82">
        <v>16</v>
      </c>
      <c r="F28" s="83">
        <f t="shared" si="0"/>
        <v>30</v>
      </c>
      <c r="G28" s="84">
        <v>1</v>
      </c>
      <c r="H28" s="85">
        <f t="shared" si="18"/>
        <v>24.9</v>
      </c>
      <c r="I28" s="86">
        <v>0.001388888888888889</v>
      </c>
      <c r="J28" s="86">
        <f t="shared" si="19"/>
        <v>0.029166666666666664</v>
      </c>
      <c r="K28" s="86">
        <f t="shared" si="2"/>
        <v>0.2652777777777777</v>
      </c>
      <c r="L28" s="86">
        <f t="shared" si="3"/>
        <v>0.34861111111111104</v>
      </c>
      <c r="M28" s="86">
        <f t="shared" si="4"/>
        <v>0.39027777777777767</v>
      </c>
      <c r="N28" s="86">
        <f t="shared" si="5"/>
        <v>0.4319444444444443</v>
      </c>
      <c r="O28" s="86">
        <f t="shared" si="6"/>
        <v>0.5152777777777777</v>
      </c>
      <c r="P28" s="86">
        <f t="shared" si="7"/>
        <v>0.6194444444444444</v>
      </c>
      <c r="Q28" s="86">
        <f t="shared" si="8"/>
        <v>0.7166666666666666</v>
      </c>
      <c r="R28" s="95">
        <f t="shared" si="9"/>
        <v>0.6819444444444444</v>
      </c>
      <c r="S28" s="82">
        <f t="shared" si="20"/>
        <v>18</v>
      </c>
      <c r="T28" s="81" t="s">
        <v>384</v>
      </c>
      <c r="U28" s="82" t="s">
        <v>31</v>
      </c>
      <c r="V28" s="167"/>
      <c r="W28" s="167" t="s">
        <v>367</v>
      </c>
      <c r="X28" s="83">
        <f t="shared" si="1"/>
        <v>44</v>
      </c>
      <c r="Y28" s="84">
        <v>2.2</v>
      </c>
      <c r="Z28" s="85">
        <f t="shared" si="10"/>
        <v>30.8</v>
      </c>
      <c r="AA28" s="86">
        <v>0.0020833333333333333</v>
      </c>
      <c r="AB28" s="86">
        <f t="shared" si="11"/>
        <v>0.031249999999999997</v>
      </c>
      <c r="AC28" s="86">
        <f t="shared" si="21"/>
        <v>0.25694444444444436</v>
      </c>
      <c r="AD28" s="86">
        <f t="shared" si="12"/>
        <v>0.39930555555555547</v>
      </c>
      <c r="AE28" s="86">
        <f t="shared" si="22"/>
        <v>0.4826388888888888</v>
      </c>
      <c r="AF28" s="86">
        <f t="shared" si="13"/>
        <v>0.5243055555555555</v>
      </c>
      <c r="AG28" s="86">
        <f t="shared" si="23"/>
        <v>0.5729166666666665</v>
      </c>
      <c r="AH28" s="86">
        <f t="shared" si="14"/>
        <v>0.6458333333333333</v>
      </c>
      <c r="AI28" s="86">
        <f t="shared" si="15"/>
        <v>0.7395833333333333</v>
      </c>
      <c r="AJ28" s="165">
        <f t="shared" si="16"/>
        <v>0.8263888888888887</v>
      </c>
      <c r="AK28" s="62"/>
    </row>
    <row r="29" spans="1:37" s="43" customFormat="1" ht="12">
      <c r="A29" s="138">
        <f t="shared" si="17"/>
        <v>19</v>
      </c>
      <c r="B29" s="81" t="s">
        <v>261</v>
      </c>
      <c r="C29" s="82" t="s">
        <v>31</v>
      </c>
      <c r="D29" s="82"/>
      <c r="E29" s="167" t="s">
        <v>362</v>
      </c>
      <c r="F29" s="83">
        <f t="shared" si="0"/>
        <v>30</v>
      </c>
      <c r="G29" s="84">
        <v>1</v>
      </c>
      <c r="H29" s="85">
        <f t="shared" si="18"/>
        <v>25.9</v>
      </c>
      <c r="I29" s="86">
        <v>0.001388888888888889</v>
      </c>
      <c r="J29" s="86">
        <f t="shared" si="19"/>
        <v>0.03055555555555555</v>
      </c>
      <c r="K29" s="86">
        <f t="shared" si="2"/>
        <v>0.2666666666666666</v>
      </c>
      <c r="L29" s="86">
        <f t="shared" si="3"/>
        <v>0.3499999999999999</v>
      </c>
      <c r="M29" s="86">
        <f t="shared" si="4"/>
        <v>0.39166666666666655</v>
      </c>
      <c r="N29" s="86">
        <f t="shared" si="5"/>
        <v>0.4333333333333332</v>
      </c>
      <c r="O29" s="86">
        <f t="shared" si="6"/>
        <v>0.5166666666666666</v>
      </c>
      <c r="P29" s="86">
        <f t="shared" si="7"/>
        <v>0.6208333333333332</v>
      </c>
      <c r="Q29" s="86">
        <f t="shared" si="8"/>
        <v>0.7180555555555554</v>
      </c>
      <c r="R29" s="95">
        <f t="shared" si="9"/>
        <v>0.6833333333333332</v>
      </c>
      <c r="S29" s="82">
        <f t="shared" si="20"/>
        <v>19</v>
      </c>
      <c r="T29" s="81" t="s">
        <v>418</v>
      </c>
      <c r="U29" s="82" t="s">
        <v>31</v>
      </c>
      <c r="V29" s="167"/>
      <c r="W29" s="167" t="s">
        <v>401</v>
      </c>
      <c r="X29" s="83">
        <f t="shared" si="1"/>
        <v>51</v>
      </c>
      <c r="Y29" s="84">
        <v>1.7</v>
      </c>
      <c r="Z29" s="85">
        <f t="shared" si="10"/>
        <v>32.5</v>
      </c>
      <c r="AA29" s="86">
        <v>0.001388888888888889</v>
      </c>
      <c r="AB29" s="86">
        <f t="shared" si="11"/>
        <v>0.032638888888888884</v>
      </c>
      <c r="AC29" s="86">
        <f t="shared" si="21"/>
        <v>0.25833333333333325</v>
      </c>
      <c r="AD29" s="86">
        <f t="shared" si="12"/>
        <v>0.40069444444444435</v>
      </c>
      <c r="AE29" s="86">
        <f t="shared" si="22"/>
        <v>0.48402777777777767</v>
      </c>
      <c r="AF29" s="86">
        <f t="shared" si="13"/>
        <v>0.5256944444444444</v>
      </c>
      <c r="AG29" s="86">
        <f t="shared" si="23"/>
        <v>0.5743055555555554</v>
      </c>
      <c r="AH29" s="86">
        <f t="shared" si="14"/>
        <v>0.6472222222222221</v>
      </c>
      <c r="AI29" s="86">
        <f t="shared" si="15"/>
        <v>0.7409722222222221</v>
      </c>
      <c r="AJ29" s="165">
        <f t="shared" si="16"/>
        <v>0.8277777777777776</v>
      </c>
      <c r="AK29" s="62"/>
    </row>
    <row r="30" spans="1:37" s="43" customFormat="1" ht="12">
      <c r="A30" s="138">
        <f t="shared" si="17"/>
        <v>20</v>
      </c>
      <c r="B30" s="81" t="s">
        <v>442</v>
      </c>
      <c r="C30" s="82" t="s">
        <v>31</v>
      </c>
      <c r="D30" s="82"/>
      <c r="E30" s="167" t="s">
        <v>362</v>
      </c>
      <c r="F30" s="83">
        <f>IF(G30&gt;0.2,G30/I30/24,"-")</f>
        <v>54</v>
      </c>
      <c r="G30" s="84">
        <v>3.6</v>
      </c>
      <c r="H30" s="85">
        <f t="shared" si="18"/>
        <v>29.5</v>
      </c>
      <c r="I30" s="86">
        <v>0.002777777777777778</v>
      </c>
      <c r="J30" s="86">
        <f t="shared" si="19"/>
        <v>0.033333333333333326</v>
      </c>
      <c r="K30" s="86">
        <f t="shared" si="2"/>
        <v>0.2694444444444444</v>
      </c>
      <c r="L30" s="86">
        <f t="shared" si="3"/>
        <v>0.3527777777777777</v>
      </c>
      <c r="M30" s="86">
        <f t="shared" si="4"/>
        <v>0.3944444444444443</v>
      </c>
      <c r="N30" s="86">
        <f t="shared" si="5"/>
        <v>0.43611111111111095</v>
      </c>
      <c r="O30" s="86">
        <f t="shared" si="6"/>
        <v>0.5194444444444444</v>
      </c>
      <c r="P30" s="86">
        <f t="shared" si="7"/>
        <v>0.623611111111111</v>
      </c>
      <c r="Q30" s="86">
        <f t="shared" si="8"/>
        <v>0.7208333333333332</v>
      </c>
      <c r="R30" s="95">
        <f t="shared" si="9"/>
        <v>0.686111111111111</v>
      </c>
      <c r="S30" s="82">
        <f t="shared" si="20"/>
        <v>20</v>
      </c>
      <c r="T30" s="81" t="s">
        <v>382</v>
      </c>
      <c r="U30" s="82" t="s">
        <v>31</v>
      </c>
      <c r="V30" s="167"/>
      <c r="W30" s="167" t="s">
        <v>402</v>
      </c>
      <c r="X30" s="83">
        <f t="shared" si="1"/>
        <v>39</v>
      </c>
      <c r="Y30" s="84">
        <v>1.3</v>
      </c>
      <c r="Z30" s="85">
        <f t="shared" si="10"/>
        <v>33.8</v>
      </c>
      <c r="AA30" s="86">
        <v>0.001388888888888889</v>
      </c>
      <c r="AB30" s="86">
        <f t="shared" si="11"/>
        <v>0.034027777777777775</v>
      </c>
      <c r="AC30" s="86">
        <f t="shared" si="21"/>
        <v>0.25972222222222213</v>
      </c>
      <c r="AD30" s="86">
        <f t="shared" si="12"/>
        <v>0.40208333333333324</v>
      </c>
      <c r="AE30" s="86">
        <f t="shared" si="22"/>
        <v>0.48541666666666655</v>
      </c>
      <c r="AF30" s="86">
        <f t="shared" si="13"/>
        <v>0.5270833333333332</v>
      </c>
      <c r="AG30" s="86">
        <f t="shared" si="23"/>
        <v>0.5756944444444443</v>
      </c>
      <c r="AH30" s="86">
        <f t="shared" si="14"/>
        <v>0.648611111111111</v>
      </c>
      <c r="AI30" s="86">
        <f t="shared" si="15"/>
        <v>0.742361111111111</v>
      </c>
      <c r="AJ30" s="165">
        <f t="shared" si="16"/>
        <v>0.8291666666666665</v>
      </c>
      <c r="AK30" s="62"/>
    </row>
    <row r="31" spans="1:37" s="43" customFormat="1" ht="12">
      <c r="A31" s="138">
        <f t="shared" si="17"/>
        <v>21</v>
      </c>
      <c r="B31" s="81" t="s">
        <v>308</v>
      </c>
      <c r="C31" s="82" t="s">
        <v>31</v>
      </c>
      <c r="D31" s="82"/>
      <c r="E31" s="167" t="s">
        <v>362</v>
      </c>
      <c r="F31" s="83">
        <f>IF(G31&gt;0.2,G31/I31/24,"-")</f>
        <v>51.6</v>
      </c>
      <c r="G31" s="84">
        <v>4.3</v>
      </c>
      <c r="H31" s="85">
        <f t="shared" si="18"/>
        <v>33.8</v>
      </c>
      <c r="I31" s="86">
        <v>0.003472222222222222</v>
      </c>
      <c r="J31" s="86">
        <f t="shared" si="19"/>
        <v>0.03680555555555555</v>
      </c>
      <c r="K31" s="86">
        <f t="shared" si="2"/>
        <v>0.2729166666666666</v>
      </c>
      <c r="L31" s="86">
        <f t="shared" si="3"/>
        <v>0.3562499999999999</v>
      </c>
      <c r="M31" s="86">
        <f t="shared" si="4"/>
        <v>0.39791666666666653</v>
      </c>
      <c r="N31" s="86">
        <f t="shared" si="5"/>
        <v>0.43958333333333316</v>
      </c>
      <c r="O31" s="86">
        <f t="shared" si="6"/>
        <v>0.5229166666666666</v>
      </c>
      <c r="P31" s="86">
        <f t="shared" si="7"/>
        <v>0.6270833333333332</v>
      </c>
      <c r="Q31" s="86">
        <f t="shared" si="8"/>
        <v>0.7243055555555554</v>
      </c>
      <c r="R31" s="95">
        <f t="shared" si="9"/>
        <v>0.6895833333333332</v>
      </c>
      <c r="S31" s="82">
        <f t="shared" si="20"/>
        <v>21</v>
      </c>
      <c r="T31" s="81" t="s">
        <v>419</v>
      </c>
      <c r="U31" s="82" t="s">
        <v>31</v>
      </c>
      <c r="V31" s="167"/>
      <c r="W31" s="167" t="s">
        <v>403</v>
      </c>
      <c r="X31" s="83">
        <f t="shared" si="1"/>
        <v>30</v>
      </c>
      <c r="Y31" s="84">
        <v>1</v>
      </c>
      <c r="Z31" s="85">
        <f t="shared" si="10"/>
        <v>34.8</v>
      </c>
      <c r="AA31" s="86">
        <v>0.001388888888888889</v>
      </c>
      <c r="AB31" s="86">
        <f t="shared" si="11"/>
        <v>0.035416666666666666</v>
      </c>
      <c r="AC31" s="86">
        <f t="shared" si="21"/>
        <v>0.261111111111111</v>
      </c>
      <c r="AD31" s="86">
        <f t="shared" si="12"/>
        <v>0.4034722222222221</v>
      </c>
      <c r="AE31" s="86">
        <f t="shared" si="22"/>
        <v>0.48680555555555544</v>
      </c>
      <c r="AF31" s="86">
        <f t="shared" si="13"/>
        <v>0.5284722222222221</v>
      </c>
      <c r="AG31" s="86">
        <f t="shared" si="23"/>
        <v>0.5770833333333332</v>
      </c>
      <c r="AH31" s="86">
        <f t="shared" si="14"/>
        <v>0.6499999999999999</v>
      </c>
      <c r="AI31" s="86">
        <f t="shared" si="15"/>
        <v>0.7437499999999999</v>
      </c>
      <c r="AJ31" s="165">
        <f t="shared" si="16"/>
        <v>0.8305555555555554</v>
      </c>
      <c r="AK31" s="62"/>
    </row>
    <row r="32" spans="1:37" s="43" customFormat="1" ht="12">
      <c r="A32" s="138">
        <f t="shared" si="17"/>
        <v>22</v>
      </c>
      <c r="B32" s="81" t="s">
        <v>307</v>
      </c>
      <c r="C32" s="82" t="s">
        <v>31</v>
      </c>
      <c r="D32" s="82"/>
      <c r="E32" s="167" t="s">
        <v>362</v>
      </c>
      <c r="F32" s="83">
        <f t="shared" si="0"/>
        <v>30</v>
      </c>
      <c r="G32" s="84">
        <v>1</v>
      </c>
      <c r="H32" s="85">
        <f t="shared" si="18"/>
        <v>34.8</v>
      </c>
      <c r="I32" s="86">
        <v>0.001388888888888889</v>
      </c>
      <c r="J32" s="86">
        <f t="shared" si="19"/>
        <v>0.03819444444444444</v>
      </c>
      <c r="K32" s="86">
        <f t="shared" si="2"/>
        <v>0.27430555555555547</v>
      </c>
      <c r="L32" s="86">
        <f t="shared" si="3"/>
        <v>0.3576388888888888</v>
      </c>
      <c r="M32" s="86">
        <f t="shared" si="4"/>
        <v>0.3993055555555554</v>
      </c>
      <c r="N32" s="86">
        <f t="shared" si="5"/>
        <v>0.44097222222222204</v>
      </c>
      <c r="O32" s="86">
        <f t="shared" si="6"/>
        <v>0.5243055555555555</v>
      </c>
      <c r="P32" s="86">
        <f t="shared" si="7"/>
        <v>0.6284722222222221</v>
      </c>
      <c r="Q32" s="86">
        <f t="shared" si="8"/>
        <v>0.7256944444444443</v>
      </c>
      <c r="R32" s="95">
        <f t="shared" si="9"/>
        <v>0.6909722222222221</v>
      </c>
      <c r="S32" s="82">
        <f t="shared" si="20"/>
        <v>22</v>
      </c>
      <c r="T32" s="81" t="s">
        <v>222</v>
      </c>
      <c r="U32" s="82" t="s">
        <v>361</v>
      </c>
      <c r="V32" s="82">
        <v>742</v>
      </c>
      <c r="W32" s="82">
        <v>48</v>
      </c>
      <c r="X32" s="83">
        <f t="shared" si="1"/>
        <v>30</v>
      </c>
      <c r="Y32" s="84">
        <v>1</v>
      </c>
      <c r="Z32" s="85">
        <f t="shared" si="10"/>
        <v>35.8</v>
      </c>
      <c r="AA32" s="86">
        <v>0.001388888888888889</v>
      </c>
      <c r="AB32" s="86">
        <f t="shared" si="11"/>
        <v>0.03680555555555556</v>
      </c>
      <c r="AC32" s="86">
        <f t="shared" si="21"/>
        <v>0.2624999999999999</v>
      </c>
      <c r="AD32" s="86">
        <f t="shared" si="12"/>
        <v>0.404861111111111</v>
      </c>
      <c r="AE32" s="86">
        <f t="shared" si="22"/>
        <v>0.4881944444444443</v>
      </c>
      <c r="AF32" s="86">
        <f t="shared" si="13"/>
        <v>0.529861111111111</v>
      </c>
      <c r="AG32" s="86">
        <f t="shared" si="23"/>
        <v>0.578472222222222</v>
      </c>
      <c r="AH32" s="86">
        <f t="shared" si="14"/>
        <v>0.6513888888888888</v>
      </c>
      <c r="AI32" s="86">
        <f t="shared" si="15"/>
        <v>0.7451388888888888</v>
      </c>
      <c r="AJ32" s="165">
        <f t="shared" si="16"/>
        <v>0.8319444444444443</v>
      </c>
      <c r="AK32" s="62"/>
    </row>
    <row r="33" spans="1:37" s="43" customFormat="1" ht="12">
      <c r="A33" s="138">
        <f t="shared" si="17"/>
        <v>23</v>
      </c>
      <c r="B33" s="81" t="s">
        <v>308</v>
      </c>
      <c r="C33" s="82" t="s">
        <v>31</v>
      </c>
      <c r="D33" s="82"/>
      <c r="E33" s="167" t="s">
        <v>362</v>
      </c>
      <c r="F33" s="83">
        <f t="shared" si="0"/>
        <v>27</v>
      </c>
      <c r="G33" s="84">
        <v>0.9</v>
      </c>
      <c r="H33" s="85">
        <f t="shared" si="18"/>
        <v>35.699999999999996</v>
      </c>
      <c r="I33" s="86">
        <v>0.001388888888888889</v>
      </c>
      <c r="J33" s="86">
        <f t="shared" si="19"/>
        <v>0.03958333333333333</v>
      </c>
      <c r="K33" s="86">
        <f t="shared" si="2"/>
        <v>0.27569444444444435</v>
      </c>
      <c r="L33" s="86">
        <f t="shared" si="3"/>
        <v>0.35902777777777767</v>
      </c>
      <c r="M33" s="86">
        <f t="shared" si="4"/>
        <v>0.4006944444444443</v>
      </c>
      <c r="N33" s="86">
        <f t="shared" si="5"/>
        <v>0.4423611111111109</v>
      </c>
      <c r="O33" s="86">
        <f t="shared" si="6"/>
        <v>0.5256944444444444</v>
      </c>
      <c r="P33" s="86">
        <f t="shared" si="7"/>
        <v>0.629861111111111</v>
      </c>
      <c r="Q33" s="86">
        <f t="shared" si="8"/>
        <v>0.7270833333333332</v>
      </c>
      <c r="R33" s="95">
        <f t="shared" si="9"/>
        <v>0.692361111111111</v>
      </c>
      <c r="S33" s="82">
        <f t="shared" si="20"/>
        <v>23</v>
      </c>
      <c r="T33" s="81" t="s">
        <v>280</v>
      </c>
      <c r="U33" s="82" t="s">
        <v>81</v>
      </c>
      <c r="V33" s="82"/>
      <c r="W33" s="167" t="s">
        <v>362</v>
      </c>
      <c r="X33" s="83">
        <f t="shared" si="1"/>
        <v>46.800000000000004</v>
      </c>
      <c r="Y33" s="84">
        <v>3.9</v>
      </c>
      <c r="Z33" s="85">
        <f t="shared" si="10"/>
        <v>39.699999999999996</v>
      </c>
      <c r="AA33" s="86">
        <v>0.003472222222222222</v>
      </c>
      <c r="AB33" s="86">
        <f t="shared" si="11"/>
        <v>0.04027777777777778</v>
      </c>
      <c r="AC33" s="86">
        <f t="shared" si="21"/>
        <v>0.2659722222222221</v>
      </c>
      <c r="AD33" s="86">
        <f t="shared" si="12"/>
        <v>0.4083333333333332</v>
      </c>
      <c r="AE33" s="86">
        <f t="shared" si="22"/>
        <v>0.49166666666666653</v>
      </c>
      <c r="AF33" s="86">
        <f t="shared" si="13"/>
        <v>0.5333333333333332</v>
      </c>
      <c r="AG33" s="86">
        <f t="shared" si="23"/>
        <v>0.5819444444444443</v>
      </c>
      <c r="AH33" s="86">
        <f t="shared" si="14"/>
        <v>0.654861111111111</v>
      </c>
      <c r="AI33" s="86">
        <f t="shared" si="15"/>
        <v>0.748611111111111</v>
      </c>
      <c r="AJ33" s="165">
        <f t="shared" si="16"/>
        <v>0.8354166666666665</v>
      </c>
      <c r="AK33" s="62"/>
    </row>
    <row r="34" spans="1:37" s="43" customFormat="1" ht="12">
      <c r="A34" s="138">
        <f t="shared" si="17"/>
        <v>24</v>
      </c>
      <c r="B34" s="81" t="s">
        <v>240</v>
      </c>
      <c r="C34" s="82" t="s">
        <v>31</v>
      </c>
      <c r="D34" s="82"/>
      <c r="E34" s="167" t="s">
        <v>362</v>
      </c>
      <c r="F34" s="83">
        <f t="shared" si="0"/>
        <v>46</v>
      </c>
      <c r="G34" s="84">
        <v>2.3</v>
      </c>
      <c r="H34" s="85">
        <f t="shared" si="18"/>
        <v>37.99999999999999</v>
      </c>
      <c r="I34" s="86">
        <v>0.0020833333333333333</v>
      </c>
      <c r="J34" s="86">
        <f t="shared" si="19"/>
        <v>0.041666666666666664</v>
      </c>
      <c r="K34" s="86">
        <f t="shared" si="2"/>
        <v>0.2777777777777777</v>
      </c>
      <c r="L34" s="86">
        <f t="shared" si="3"/>
        <v>0.361111111111111</v>
      </c>
      <c r="M34" s="86">
        <f t="shared" si="4"/>
        <v>0.4027777777777776</v>
      </c>
      <c r="N34" s="86">
        <f t="shared" si="5"/>
        <v>0.44444444444444425</v>
      </c>
      <c r="O34" s="86">
        <f t="shared" si="6"/>
        <v>0.5277777777777777</v>
      </c>
      <c r="P34" s="86">
        <f t="shared" si="7"/>
        <v>0.6319444444444443</v>
      </c>
      <c r="Q34" s="86">
        <f t="shared" si="8"/>
        <v>0.7291666666666665</v>
      </c>
      <c r="R34" s="95">
        <f t="shared" si="9"/>
        <v>0.6944444444444443</v>
      </c>
      <c r="S34" s="82">
        <f t="shared" si="20"/>
        <v>24</v>
      </c>
      <c r="T34" s="81" t="s">
        <v>306</v>
      </c>
      <c r="U34" s="82" t="s">
        <v>81</v>
      </c>
      <c r="V34" s="82"/>
      <c r="W34" s="167" t="s">
        <v>362</v>
      </c>
      <c r="X34" s="83">
        <f t="shared" si="1"/>
        <v>44.400000000000006</v>
      </c>
      <c r="Y34" s="84">
        <v>3.7</v>
      </c>
      <c r="Z34" s="85">
        <f t="shared" si="10"/>
        <v>43.4</v>
      </c>
      <c r="AA34" s="86">
        <v>0.003472222222222222</v>
      </c>
      <c r="AB34" s="86">
        <f t="shared" si="11"/>
        <v>0.043750000000000004</v>
      </c>
      <c r="AC34" s="86">
        <f t="shared" si="21"/>
        <v>0.2694444444444443</v>
      </c>
      <c r="AD34" s="86">
        <f t="shared" si="12"/>
        <v>0.4118055555555554</v>
      </c>
      <c r="AE34" s="86">
        <f t="shared" si="22"/>
        <v>0.49513888888888874</v>
      </c>
      <c r="AF34" s="86">
        <f t="shared" si="13"/>
        <v>0.5368055555555554</v>
      </c>
      <c r="AG34" s="86">
        <f t="shared" si="23"/>
        <v>0.5854166666666665</v>
      </c>
      <c r="AH34" s="86">
        <f t="shared" si="14"/>
        <v>0.6583333333333332</v>
      </c>
      <c r="AI34" s="86">
        <f t="shared" si="15"/>
        <v>0.7520833333333332</v>
      </c>
      <c r="AJ34" s="165">
        <f t="shared" si="16"/>
        <v>0.8388888888888887</v>
      </c>
      <c r="AK34" s="62"/>
    </row>
    <row r="35" spans="1:37" s="43" customFormat="1" ht="12">
      <c r="A35" s="138">
        <f t="shared" si="17"/>
        <v>25</v>
      </c>
      <c r="B35" s="81" t="s">
        <v>212</v>
      </c>
      <c r="C35" s="82" t="s">
        <v>31</v>
      </c>
      <c r="D35" s="82"/>
      <c r="E35" s="167" t="s">
        <v>362</v>
      </c>
      <c r="F35" s="83">
        <f t="shared" si="0"/>
        <v>41.99999999999999</v>
      </c>
      <c r="G35" s="84">
        <v>0.7</v>
      </c>
      <c r="H35" s="85">
        <f t="shared" si="18"/>
        <v>38.699999999999996</v>
      </c>
      <c r="I35" s="86">
        <v>0.0006944444444444445</v>
      </c>
      <c r="J35" s="86">
        <f t="shared" si="19"/>
        <v>0.042361111111111106</v>
      </c>
      <c r="K35" s="86">
        <f t="shared" si="2"/>
        <v>0.2784722222222221</v>
      </c>
      <c r="L35" s="86">
        <f t="shared" si="3"/>
        <v>0.36180555555555544</v>
      </c>
      <c r="M35" s="86">
        <f t="shared" si="4"/>
        <v>0.40347222222222207</v>
      </c>
      <c r="N35" s="86">
        <f t="shared" si="5"/>
        <v>0.4451388888888887</v>
      </c>
      <c r="O35" s="86">
        <f t="shared" si="6"/>
        <v>0.5284722222222221</v>
      </c>
      <c r="P35" s="86">
        <f t="shared" si="7"/>
        <v>0.6326388888888888</v>
      </c>
      <c r="Q35" s="86">
        <f t="shared" si="8"/>
        <v>0.729861111111111</v>
      </c>
      <c r="R35" s="95">
        <f t="shared" si="9"/>
        <v>0.6951388888888888</v>
      </c>
      <c r="S35" s="82">
        <f t="shared" si="20"/>
        <v>25</v>
      </c>
      <c r="T35" s="81" t="s">
        <v>239</v>
      </c>
      <c r="U35" s="82" t="s">
        <v>31</v>
      </c>
      <c r="V35" s="82"/>
      <c r="W35" s="167" t="s">
        <v>362</v>
      </c>
      <c r="X35" s="83">
        <f t="shared" si="1"/>
        <v>52</v>
      </c>
      <c r="Y35" s="84">
        <v>2.6</v>
      </c>
      <c r="Z35" s="85">
        <f t="shared" si="10"/>
        <v>46</v>
      </c>
      <c r="AA35" s="86">
        <v>0.0020833333333333333</v>
      </c>
      <c r="AB35" s="86">
        <f t="shared" si="11"/>
        <v>0.04583333333333334</v>
      </c>
      <c r="AC35" s="86">
        <f t="shared" si="21"/>
        <v>0.27152777777777765</v>
      </c>
      <c r="AD35" s="86">
        <f t="shared" si="12"/>
        <v>0.41388888888888875</v>
      </c>
      <c r="AE35" s="86">
        <f t="shared" si="22"/>
        <v>0.49722222222222207</v>
      </c>
      <c r="AF35" s="86">
        <f t="shared" si="13"/>
        <v>0.5388888888888888</v>
      </c>
      <c r="AG35" s="86">
        <f t="shared" si="23"/>
        <v>0.5874999999999998</v>
      </c>
      <c r="AH35" s="86">
        <f t="shared" si="14"/>
        <v>0.6604166666666665</v>
      </c>
      <c r="AI35" s="86">
        <f t="shared" si="15"/>
        <v>0.7541666666666665</v>
      </c>
      <c r="AJ35" s="165">
        <f t="shared" si="16"/>
        <v>0.840972222222222</v>
      </c>
      <c r="AK35" s="62"/>
    </row>
    <row r="36" spans="1:37" s="43" customFormat="1" ht="12">
      <c r="A36" s="138">
        <f t="shared" si="17"/>
        <v>26</v>
      </c>
      <c r="B36" s="81" t="s">
        <v>213</v>
      </c>
      <c r="C36" s="82" t="s">
        <v>31</v>
      </c>
      <c r="D36" s="82"/>
      <c r="E36" s="167" t="s">
        <v>362</v>
      </c>
      <c r="F36" s="83">
        <f t="shared" si="0"/>
        <v>27</v>
      </c>
      <c r="G36" s="84">
        <v>0.9</v>
      </c>
      <c r="H36" s="85">
        <f t="shared" si="18"/>
        <v>39.599999999999994</v>
      </c>
      <c r="I36" s="86">
        <v>0.001388888888888889</v>
      </c>
      <c r="J36" s="86">
        <f t="shared" si="19"/>
        <v>0.04375</v>
      </c>
      <c r="K36" s="86">
        <f t="shared" si="2"/>
        <v>0.279861111111111</v>
      </c>
      <c r="L36" s="86">
        <f t="shared" si="3"/>
        <v>0.3631944444444443</v>
      </c>
      <c r="M36" s="86">
        <f t="shared" si="4"/>
        <v>0.40486111111111095</v>
      </c>
      <c r="N36" s="86">
        <f t="shared" si="5"/>
        <v>0.4465277777777776</v>
      </c>
      <c r="O36" s="86">
        <f t="shared" si="6"/>
        <v>0.529861111111111</v>
      </c>
      <c r="P36" s="86">
        <f t="shared" si="7"/>
        <v>0.6340277777777776</v>
      </c>
      <c r="Q36" s="86">
        <f t="shared" si="8"/>
        <v>0.7312499999999998</v>
      </c>
      <c r="R36" s="95">
        <f t="shared" si="9"/>
        <v>0.6965277777777776</v>
      </c>
      <c r="S36" s="82">
        <f t="shared" si="20"/>
        <v>26</v>
      </c>
      <c r="T36" s="81" t="s">
        <v>216</v>
      </c>
      <c r="U36" s="82" t="s">
        <v>31</v>
      </c>
      <c r="V36" s="82"/>
      <c r="W36" s="167" t="s">
        <v>362</v>
      </c>
      <c r="X36" s="83">
        <f t="shared" si="1"/>
        <v>35.99999999999999</v>
      </c>
      <c r="Y36" s="84">
        <v>0.6</v>
      </c>
      <c r="Z36" s="85">
        <f t="shared" si="10"/>
        <v>46.6</v>
      </c>
      <c r="AA36" s="86">
        <v>0.0006944444444444445</v>
      </c>
      <c r="AB36" s="86">
        <f t="shared" si="11"/>
        <v>0.04652777777777778</v>
      </c>
      <c r="AC36" s="86">
        <f t="shared" si="21"/>
        <v>0.2722222222222221</v>
      </c>
      <c r="AD36" s="86">
        <f t="shared" si="12"/>
        <v>0.4145833333333332</v>
      </c>
      <c r="AE36" s="86">
        <f t="shared" si="22"/>
        <v>0.4979166666666665</v>
      </c>
      <c r="AF36" s="86">
        <f t="shared" si="13"/>
        <v>0.5395833333333332</v>
      </c>
      <c r="AG36" s="86">
        <f t="shared" si="23"/>
        <v>0.5881944444444442</v>
      </c>
      <c r="AH36" s="86">
        <f t="shared" si="14"/>
        <v>0.661111111111111</v>
      </c>
      <c r="AI36" s="86">
        <f t="shared" si="15"/>
        <v>0.754861111111111</v>
      </c>
      <c r="AJ36" s="165">
        <f t="shared" si="16"/>
        <v>0.8416666666666665</v>
      </c>
      <c r="AK36" s="62"/>
    </row>
    <row r="37" spans="1:37" s="43" customFormat="1" ht="12">
      <c r="A37" s="138">
        <f t="shared" si="17"/>
        <v>27</v>
      </c>
      <c r="B37" s="81" t="s">
        <v>214</v>
      </c>
      <c r="C37" s="82" t="s">
        <v>31</v>
      </c>
      <c r="D37" s="82"/>
      <c r="E37" s="167" t="s">
        <v>362</v>
      </c>
      <c r="F37" s="83">
        <f t="shared" si="0"/>
        <v>42</v>
      </c>
      <c r="G37" s="84">
        <v>2.1</v>
      </c>
      <c r="H37" s="85">
        <f t="shared" si="18"/>
        <v>41.699999999999996</v>
      </c>
      <c r="I37" s="86">
        <v>0.0020833333333333333</v>
      </c>
      <c r="J37" s="86">
        <f t="shared" si="19"/>
        <v>0.04583333333333333</v>
      </c>
      <c r="K37" s="86">
        <f t="shared" si="2"/>
        <v>0.28194444444444433</v>
      </c>
      <c r="L37" s="86">
        <f t="shared" si="3"/>
        <v>0.36527777777777765</v>
      </c>
      <c r="M37" s="86">
        <f t="shared" si="4"/>
        <v>0.4069444444444443</v>
      </c>
      <c r="N37" s="86">
        <f t="shared" si="5"/>
        <v>0.4486111111111109</v>
      </c>
      <c r="O37" s="86">
        <f t="shared" si="6"/>
        <v>0.5319444444444443</v>
      </c>
      <c r="P37" s="86">
        <f t="shared" si="7"/>
        <v>0.636111111111111</v>
      </c>
      <c r="Q37" s="86">
        <f t="shared" si="8"/>
        <v>0.7333333333333332</v>
      </c>
      <c r="R37" s="95">
        <f t="shared" si="9"/>
        <v>0.698611111111111</v>
      </c>
      <c r="S37" s="82">
        <f t="shared" si="20"/>
        <v>27</v>
      </c>
      <c r="T37" s="81" t="s">
        <v>303</v>
      </c>
      <c r="U37" s="82" t="s">
        <v>31</v>
      </c>
      <c r="V37" s="82"/>
      <c r="W37" s="167" t="s">
        <v>362</v>
      </c>
      <c r="X37" s="83">
        <f t="shared" si="1"/>
        <v>33</v>
      </c>
      <c r="Y37" s="84">
        <v>1.1</v>
      </c>
      <c r="Z37" s="85">
        <f t="shared" si="10"/>
        <v>47.7</v>
      </c>
      <c r="AA37" s="86">
        <v>0.001388888888888889</v>
      </c>
      <c r="AB37" s="86">
        <f t="shared" si="11"/>
        <v>0.04791666666666667</v>
      </c>
      <c r="AC37" s="86">
        <f t="shared" si="21"/>
        <v>0.27361111111111097</v>
      </c>
      <c r="AD37" s="86">
        <f t="shared" si="12"/>
        <v>0.4159722222222221</v>
      </c>
      <c r="AE37" s="86">
        <f t="shared" si="22"/>
        <v>0.4993055555555554</v>
      </c>
      <c r="AF37" s="86">
        <f t="shared" si="13"/>
        <v>0.5409722222222221</v>
      </c>
      <c r="AG37" s="86">
        <f t="shared" si="23"/>
        <v>0.5895833333333331</v>
      </c>
      <c r="AH37" s="86">
        <f t="shared" si="14"/>
        <v>0.6624999999999999</v>
      </c>
      <c r="AI37" s="86">
        <f t="shared" si="15"/>
        <v>0.7562499999999999</v>
      </c>
      <c r="AJ37" s="165">
        <f t="shared" si="16"/>
        <v>0.8430555555555553</v>
      </c>
      <c r="AK37" s="62"/>
    </row>
    <row r="38" spans="1:37" s="43" customFormat="1" ht="12">
      <c r="A38" s="138">
        <f t="shared" si="17"/>
        <v>28</v>
      </c>
      <c r="B38" s="81" t="s">
        <v>263</v>
      </c>
      <c r="C38" s="82" t="s">
        <v>31</v>
      </c>
      <c r="D38" s="82"/>
      <c r="E38" s="167" t="s">
        <v>362</v>
      </c>
      <c r="F38" s="83">
        <f t="shared" si="0"/>
        <v>38</v>
      </c>
      <c r="G38" s="84">
        <v>1.9</v>
      </c>
      <c r="H38" s="85">
        <f t="shared" si="18"/>
        <v>43.599999999999994</v>
      </c>
      <c r="I38" s="86">
        <v>0.0020833333333333333</v>
      </c>
      <c r="J38" s="86">
        <f t="shared" si="19"/>
        <v>0.04791666666666666</v>
      </c>
      <c r="K38" s="86">
        <f t="shared" si="2"/>
        <v>0.28402777777777766</v>
      </c>
      <c r="L38" s="86">
        <f t="shared" si="3"/>
        <v>0.36736111111111097</v>
      </c>
      <c r="M38" s="86">
        <f t="shared" si="4"/>
        <v>0.4090277777777776</v>
      </c>
      <c r="N38" s="86">
        <f t="shared" si="5"/>
        <v>0.45069444444444423</v>
      </c>
      <c r="O38" s="86">
        <f t="shared" si="6"/>
        <v>0.5340277777777777</v>
      </c>
      <c r="P38" s="86">
        <f t="shared" si="7"/>
        <v>0.6381944444444443</v>
      </c>
      <c r="Q38" s="86">
        <f t="shared" si="8"/>
        <v>0.7354166666666665</v>
      </c>
      <c r="R38" s="95">
        <f t="shared" si="9"/>
        <v>0.7006944444444443</v>
      </c>
      <c r="S38" s="82">
        <f t="shared" si="20"/>
        <v>28</v>
      </c>
      <c r="T38" s="81" t="s">
        <v>263</v>
      </c>
      <c r="U38" s="82" t="s">
        <v>31</v>
      </c>
      <c r="V38" s="82"/>
      <c r="W38" s="167" t="s">
        <v>362</v>
      </c>
      <c r="X38" s="83">
        <f t="shared" si="1"/>
        <v>56</v>
      </c>
      <c r="Y38" s="84">
        <v>2.8</v>
      </c>
      <c r="Z38" s="85">
        <f t="shared" si="10"/>
        <v>50.5</v>
      </c>
      <c r="AA38" s="86">
        <v>0.0020833333333333333</v>
      </c>
      <c r="AB38" s="86">
        <f t="shared" si="11"/>
        <v>0.05</v>
      </c>
      <c r="AC38" s="86">
        <f t="shared" si="21"/>
        <v>0.2756944444444443</v>
      </c>
      <c r="AD38" s="86">
        <f t="shared" si="12"/>
        <v>0.4180555555555554</v>
      </c>
      <c r="AE38" s="86">
        <f t="shared" si="22"/>
        <v>0.5013888888888888</v>
      </c>
      <c r="AF38" s="86">
        <f t="shared" si="13"/>
        <v>0.5430555555555554</v>
      </c>
      <c r="AG38" s="86">
        <f t="shared" si="23"/>
        <v>0.5916666666666665</v>
      </c>
      <c r="AH38" s="86">
        <f t="shared" si="14"/>
        <v>0.6645833333333332</v>
      </c>
      <c r="AI38" s="86">
        <f t="shared" si="15"/>
        <v>0.7583333333333332</v>
      </c>
      <c r="AJ38" s="165">
        <f t="shared" si="16"/>
        <v>0.8451388888888887</v>
      </c>
      <c r="AK38" s="62"/>
    </row>
    <row r="39" spans="1:37" s="43" customFormat="1" ht="12">
      <c r="A39" s="138">
        <f t="shared" si="17"/>
        <v>29</v>
      </c>
      <c r="B39" s="81" t="s">
        <v>265</v>
      </c>
      <c r="C39" s="82" t="s">
        <v>31</v>
      </c>
      <c r="D39" s="82"/>
      <c r="E39" s="167" t="s">
        <v>362</v>
      </c>
      <c r="F39" s="83">
        <f t="shared" si="0"/>
        <v>56</v>
      </c>
      <c r="G39" s="84">
        <v>2.8</v>
      </c>
      <c r="H39" s="85">
        <f t="shared" si="18"/>
        <v>46.39999999999999</v>
      </c>
      <c r="I39" s="86">
        <v>0.0020833333333333333</v>
      </c>
      <c r="J39" s="86">
        <f t="shared" si="19"/>
        <v>0.049999999999999996</v>
      </c>
      <c r="K39" s="86">
        <f t="shared" si="2"/>
        <v>0.286111111111111</v>
      </c>
      <c r="L39" s="86">
        <f t="shared" si="3"/>
        <v>0.3694444444444443</v>
      </c>
      <c r="M39" s="86">
        <f t="shared" si="4"/>
        <v>0.4111111111111109</v>
      </c>
      <c r="N39" s="86">
        <f t="shared" si="5"/>
        <v>0.45277777777777756</v>
      </c>
      <c r="O39" s="86">
        <f t="shared" si="6"/>
        <v>0.536111111111111</v>
      </c>
      <c r="P39" s="86">
        <f t="shared" si="7"/>
        <v>0.6402777777777776</v>
      </c>
      <c r="Q39" s="86">
        <f t="shared" si="8"/>
        <v>0.7374999999999998</v>
      </c>
      <c r="R39" s="95">
        <f t="shared" si="9"/>
        <v>0.7027777777777776</v>
      </c>
      <c r="S39" s="82">
        <f t="shared" si="20"/>
        <v>29</v>
      </c>
      <c r="T39" s="81" t="s">
        <v>214</v>
      </c>
      <c r="U39" s="82" t="s">
        <v>31</v>
      </c>
      <c r="V39" s="82"/>
      <c r="W39" s="167" t="s">
        <v>362</v>
      </c>
      <c r="X39" s="83">
        <f t="shared" si="1"/>
        <v>38</v>
      </c>
      <c r="Y39" s="84">
        <v>1.9</v>
      </c>
      <c r="Z39" s="85">
        <f t="shared" si="10"/>
        <v>52.4</v>
      </c>
      <c r="AA39" s="86">
        <v>0.0020833333333333333</v>
      </c>
      <c r="AB39" s="86">
        <f t="shared" si="11"/>
        <v>0.052083333333333336</v>
      </c>
      <c r="AC39" s="86">
        <f t="shared" si="21"/>
        <v>0.2777777777777776</v>
      </c>
      <c r="AD39" s="86">
        <f t="shared" si="12"/>
        <v>0.42013888888888873</v>
      </c>
      <c r="AE39" s="86">
        <f t="shared" si="22"/>
        <v>0.5034722222222221</v>
      </c>
      <c r="AF39" s="86">
        <f t="shared" si="13"/>
        <v>0.5451388888888887</v>
      </c>
      <c r="AG39" s="86">
        <f t="shared" si="23"/>
        <v>0.5937499999999998</v>
      </c>
      <c r="AH39" s="86">
        <f t="shared" si="14"/>
        <v>0.6666666666666665</v>
      </c>
      <c r="AI39" s="86">
        <f t="shared" si="15"/>
        <v>0.7604166666666665</v>
      </c>
      <c r="AJ39" s="167" t="s">
        <v>362</v>
      </c>
      <c r="AK39" s="62"/>
    </row>
    <row r="40" spans="1:37" s="43" customFormat="1" ht="12">
      <c r="A40" s="138">
        <f t="shared" si="17"/>
        <v>30</v>
      </c>
      <c r="B40" s="81" t="s">
        <v>264</v>
      </c>
      <c r="C40" s="82" t="s">
        <v>31</v>
      </c>
      <c r="D40" s="82"/>
      <c r="E40" s="167" t="s">
        <v>362</v>
      </c>
      <c r="F40" s="83">
        <f t="shared" si="0"/>
        <v>33</v>
      </c>
      <c r="G40" s="84">
        <v>1.1</v>
      </c>
      <c r="H40" s="85">
        <f t="shared" si="18"/>
        <v>47.49999999999999</v>
      </c>
      <c r="I40" s="86">
        <v>0.001388888888888889</v>
      </c>
      <c r="J40" s="86">
        <f t="shared" si="19"/>
        <v>0.05138888888888889</v>
      </c>
      <c r="K40" s="86">
        <f t="shared" si="2"/>
        <v>0.28749999999999987</v>
      </c>
      <c r="L40" s="86">
        <f t="shared" si="3"/>
        <v>0.3708333333333332</v>
      </c>
      <c r="M40" s="86">
        <f t="shared" si="4"/>
        <v>0.4124999999999998</v>
      </c>
      <c r="N40" s="86">
        <f t="shared" si="5"/>
        <v>0.45416666666666644</v>
      </c>
      <c r="O40" s="86">
        <f t="shared" si="6"/>
        <v>0.5374999999999999</v>
      </c>
      <c r="P40" s="86">
        <f t="shared" si="7"/>
        <v>0.6416666666666665</v>
      </c>
      <c r="Q40" s="86">
        <f t="shared" si="8"/>
        <v>0.7388888888888887</v>
      </c>
      <c r="R40" s="95">
        <f t="shared" si="9"/>
        <v>0.7041666666666665</v>
      </c>
      <c r="S40" s="82">
        <f t="shared" si="20"/>
        <v>30</v>
      </c>
      <c r="T40" s="81" t="s">
        <v>213</v>
      </c>
      <c r="U40" s="82" t="s">
        <v>31</v>
      </c>
      <c r="V40" s="82"/>
      <c r="W40" s="167" t="s">
        <v>362</v>
      </c>
      <c r="X40" s="83">
        <f t="shared" si="1"/>
        <v>42</v>
      </c>
      <c r="Y40" s="84">
        <v>2.1</v>
      </c>
      <c r="Z40" s="85">
        <f t="shared" si="10"/>
        <v>54.5</v>
      </c>
      <c r="AA40" s="86">
        <v>0.0020833333333333333</v>
      </c>
      <c r="AB40" s="86">
        <f t="shared" si="11"/>
        <v>0.05416666666666667</v>
      </c>
      <c r="AC40" s="86">
        <f t="shared" si="21"/>
        <v>0.27986111111111095</v>
      </c>
      <c r="AD40" s="86">
        <f t="shared" si="12"/>
        <v>0.42222222222222205</v>
      </c>
      <c r="AE40" s="86">
        <f t="shared" si="22"/>
        <v>0.5055555555555554</v>
      </c>
      <c r="AF40" s="86">
        <f t="shared" si="13"/>
        <v>0.547222222222222</v>
      </c>
      <c r="AG40" s="86">
        <f t="shared" si="23"/>
        <v>0.5958333333333331</v>
      </c>
      <c r="AH40" s="86">
        <f t="shared" si="14"/>
        <v>0.6687499999999998</v>
      </c>
      <c r="AI40" s="86">
        <f t="shared" si="15"/>
        <v>0.7624999999999998</v>
      </c>
      <c r="AJ40" s="167" t="s">
        <v>362</v>
      </c>
      <c r="AK40" s="62"/>
    </row>
    <row r="41" spans="1:37" s="43" customFormat="1" ht="12">
      <c r="A41" s="138">
        <f t="shared" si="17"/>
        <v>31</v>
      </c>
      <c r="B41" s="81" t="s">
        <v>239</v>
      </c>
      <c r="C41" s="82" t="s">
        <v>31</v>
      </c>
      <c r="D41" s="82"/>
      <c r="E41" s="167" t="s">
        <v>362</v>
      </c>
      <c r="F41" s="83">
        <f t="shared" si="0"/>
        <v>35.99999999999999</v>
      </c>
      <c r="G41" s="84">
        <v>0.6</v>
      </c>
      <c r="H41" s="85">
        <f t="shared" si="18"/>
        <v>48.099999999999994</v>
      </c>
      <c r="I41" s="86">
        <v>0.0006944444444444445</v>
      </c>
      <c r="J41" s="86">
        <f t="shared" si="19"/>
        <v>0.05208333333333333</v>
      </c>
      <c r="K41" s="86">
        <f t="shared" si="2"/>
        <v>0.2881944444444443</v>
      </c>
      <c r="L41" s="86">
        <f t="shared" si="3"/>
        <v>0.3715277777777776</v>
      </c>
      <c r="M41" s="86">
        <f t="shared" si="4"/>
        <v>0.41319444444444425</v>
      </c>
      <c r="N41" s="86">
        <f t="shared" si="5"/>
        <v>0.4548611111111109</v>
      </c>
      <c r="O41" s="86">
        <f t="shared" si="6"/>
        <v>0.5381944444444443</v>
      </c>
      <c r="P41" s="86">
        <f t="shared" si="7"/>
        <v>0.6423611111111109</v>
      </c>
      <c r="Q41" s="86">
        <f t="shared" si="8"/>
        <v>0.7395833333333331</v>
      </c>
      <c r="R41" s="95">
        <f t="shared" si="9"/>
        <v>0.7048611111111109</v>
      </c>
      <c r="S41" s="82">
        <f t="shared" si="20"/>
        <v>31</v>
      </c>
      <c r="T41" s="81" t="s">
        <v>212</v>
      </c>
      <c r="U41" s="82" t="s">
        <v>31</v>
      </c>
      <c r="V41" s="82"/>
      <c r="W41" s="167" t="s">
        <v>362</v>
      </c>
      <c r="X41" s="83">
        <f t="shared" si="1"/>
        <v>54</v>
      </c>
      <c r="Y41" s="84">
        <v>0.9</v>
      </c>
      <c r="Z41" s="85">
        <f t="shared" si="10"/>
        <v>55.4</v>
      </c>
      <c r="AA41" s="86">
        <v>0.0006944444444444445</v>
      </c>
      <c r="AB41" s="86">
        <f t="shared" si="11"/>
        <v>0.05486111111111111</v>
      </c>
      <c r="AC41" s="86">
        <f t="shared" si="21"/>
        <v>0.2805555555555554</v>
      </c>
      <c r="AD41" s="86">
        <f t="shared" si="12"/>
        <v>0.4229166666666665</v>
      </c>
      <c r="AE41" s="86">
        <f t="shared" si="22"/>
        <v>0.5062499999999999</v>
      </c>
      <c r="AF41" s="86">
        <f t="shared" si="13"/>
        <v>0.5479166666666665</v>
      </c>
      <c r="AG41" s="86">
        <f t="shared" si="23"/>
        <v>0.5965277777777775</v>
      </c>
      <c r="AH41" s="86">
        <f t="shared" si="14"/>
        <v>0.6694444444444443</v>
      </c>
      <c r="AI41" s="86">
        <f t="shared" si="15"/>
        <v>0.7631944444444443</v>
      </c>
      <c r="AJ41" s="167" t="s">
        <v>362</v>
      </c>
      <c r="AK41" s="62"/>
    </row>
    <row r="42" spans="1:37" s="43" customFormat="1" ht="12">
      <c r="A42" s="138">
        <f t="shared" si="17"/>
        <v>32</v>
      </c>
      <c r="B42" s="81" t="s">
        <v>305</v>
      </c>
      <c r="C42" s="82" t="s">
        <v>81</v>
      </c>
      <c r="D42" s="82"/>
      <c r="E42" s="167" t="s">
        <v>362</v>
      </c>
      <c r="F42" s="83">
        <f t="shared" si="0"/>
        <v>52</v>
      </c>
      <c r="G42" s="84">
        <v>2.6</v>
      </c>
      <c r="H42" s="85">
        <f t="shared" si="18"/>
        <v>50.699999999999996</v>
      </c>
      <c r="I42" s="86">
        <v>0.0020833333333333333</v>
      </c>
      <c r="J42" s="86">
        <f t="shared" si="19"/>
        <v>0.05416666666666666</v>
      </c>
      <c r="K42" s="86">
        <f t="shared" si="2"/>
        <v>0.29027777777777763</v>
      </c>
      <c r="L42" s="86">
        <f t="shared" si="3"/>
        <v>0.37361111111111095</v>
      </c>
      <c r="M42" s="86">
        <f t="shared" si="4"/>
        <v>0.4152777777777776</v>
      </c>
      <c r="N42" s="86">
        <f t="shared" si="5"/>
        <v>0.4569444444444442</v>
      </c>
      <c r="O42" s="86">
        <f t="shared" si="6"/>
        <v>0.5402777777777776</v>
      </c>
      <c r="P42" s="86">
        <f t="shared" si="7"/>
        <v>0.6444444444444443</v>
      </c>
      <c r="Q42" s="86">
        <f t="shared" si="8"/>
        <v>0.7416666666666665</v>
      </c>
      <c r="R42" s="95">
        <f t="shared" si="9"/>
        <v>0.7069444444444443</v>
      </c>
      <c r="S42" s="82">
        <f t="shared" si="20"/>
        <v>32</v>
      </c>
      <c r="T42" s="81" t="s">
        <v>240</v>
      </c>
      <c r="U42" s="82" t="s">
        <v>31</v>
      </c>
      <c r="V42" s="82"/>
      <c r="W42" s="167" t="s">
        <v>362</v>
      </c>
      <c r="X42" s="83">
        <f t="shared" si="1"/>
        <v>41.99999999999999</v>
      </c>
      <c r="Y42" s="84">
        <v>0.7</v>
      </c>
      <c r="Z42" s="85">
        <f t="shared" si="10"/>
        <v>56.1</v>
      </c>
      <c r="AA42" s="86">
        <v>0.0006944444444444445</v>
      </c>
      <c r="AB42" s="86">
        <f t="shared" si="11"/>
        <v>0.05555555555555555</v>
      </c>
      <c r="AC42" s="86">
        <f t="shared" si="21"/>
        <v>0.28124999999999983</v>
      </c>
      <c r="AD42" s="86">
        <f t="shared" si="12"/>
        <v>0.42361111111111094</v>
      </c>
      <c r="AE42" s="86">
        <f t="shared" si="22"/>
        <v>0.5069444444444443</v>
      </c>
      <c r="AF42" s="86">
        <f t="shared" si="13"/>
        <v>0.5486111111111109</v>
      </c>
      <c r="AG42" s="86">
        <f t="shared" si="23"/>
        <v>0.597222222222222</v>
      </c>
      <c r="AH42" s="86">
        <f t="shared" si="14"/>
        <v>0.6701388888888887</v>
      </c>
      <c r="AI42" s="86">
        <f t="shared" si="15"/>
        <v>0.7638888888888887</v>
      </c>
      <c r="AJ42" s="167" t="s">
        <v>362</v>
      </c>
      <c r="AK42" s="62"/>
    </row>
    <row r="43" spans="1:37" s="43" customFormat="1" ht="12">
      <c r="A43" s="138">
        <f t="shared" si="17"/>
        <v>33</v>
      </c>
      <c r="B43" s="81" t="s">
        <v>267</v>
      </c>
      <c r="C43" s="82" t="s">
        <v>81</v>
      </c>
      <c r="D43" s="82"/>
      <c r="E43" s="167" t="s">
        <v>362</v>
      </c>
      <c r="F43" s="83">
        <f t="shared" si="0"/>
        <v>44.400000000000006</v>
      </c>
      <c r="G43" s="84">
        <v>3.7</v>
      </c>
      <c r="H43" s="85">
        <f t="shared" si="18"/>
        <v>54.4</v>
      </c>
      <c r="I43" s="86">
        <v>0.003472222222222222</v>
      </c>
      <c r="J43" s="86">
        <f t="shared" si="19"/>
        <v>0.057638888888888885</v>
      </c>
      <c r="K43" s="86">
        <f t="shared" si="2"/>
        <v>0.29374999999999984</v>
      </c>
      <c r="L43" s="86">
        <f t="shared" si="3"/>
        <v>0.37708333333333316</v>
      </c>
      <c r="M43" s="86">
        <f t="shared" si="4"/>
        <v>0.4187499999999998</v>
      </c>
      <c r="N43" s="86">
        <f t="shared" si="5"/>
        <v>0.4604166666666664</v>
      </c>
      <c r="O43" s="86">
        <f t="shared" si="6"/>
        <v>0.5437499999999998</v>
      </c>
      <c r="P43" s="86">
        <f t="shared" si="7"/>
        <v>0.6479166666666665</v>
      </c>
      <c r="Q43" s="86">
        <f t="shared" si="8"/>
        <v>0.7451388888888887</v>
      </c>
      <c r="R43" s="95">
        <f t="shared" si="9"/>
        <v>0.7104166666666665</v>
      </c>
      <c r="S43" s="82">
        <f t="shared" si="20"/>
        <v>33</v>
      </c>
      <c r="T43" s="81" t="s">
        <v>308</v>
      </c>
      <c r="U43" s="139" t="s">
        <v>31</v>
      </c>
      <c r="V43" s="139"/>
      <c r="W43" s="167" t="s">
        <v>362</v>
      </c>
      <c r="X43" s="83">
        <f t="shared" si="1"/>
        <v>46</v>
      </c>
      <c r="Y43" s="139">
        <v>2.3</v>
      </c>
      <c r="Z43" s="85">
        <f t="shared" si="10"/>
        <v>58.4</v>
      </c>
      <c r="AA43" s="86">
        <v>0.0020833333333333333</v>
      </c>
      <c r="AB43" s="86">
        <f t="shared" si="11"/>
        <v>0.057638888888888885</v>
      </c>
      <c r="AC43" s="86">
        <f t="shared" si="21"/>
        <v>0.28333333333333316</v>
      </c>
      <c r="AD43" s="86">
        <f t="shared" si="12"/>
        <v>0.42569444444444426</v>
      </c>
      <c r="AE43" s="86">
        <f t="shared" si="22"/>
        <v>0.5090277777777776</v>
      </c>
      <c r="AF43" s="86">
        <f t="shared" si="13"/>
        <v>0.5506944444444443</v>
      </c>
      <c r="AG43" s="86">
        <f t="shared" si="23"/>
        <v>0.5993055555555553</v>
      </c>
      <c r="AH43" s="86">
        <f t="shared" si="14"/>
        <v>0.672222222222222</v>
      </c>
      <c r="AI43" s="86">
        <f t="shared" si="15"/>
        <v>0.765972222222222</v>
      </c>
      <c r="AJ43" s="167" t="s">
        <v>362</v>
      </c>
      <c r="AK43" s="62"/>
    </row>
    <row r="44" spans="1:37" s="43" customFormat="1" ht="12">
      <c r="A44" s="138">
        <f t="shared" si="17"/>
        <v>34</v>
      </c>
      <c r="B44" s="81" t="s">
        <v>380</v>
      </c>
      <c r="C44" s="82" t="s">
        <v>361</v>
      </c>
      <c r="D44" s="82">
        <v>742</v>
      </c>
      <c r="E44" s="82">
        <v>48</v>
      </c>
      <c r="F44" s="83">
        <f t="shared" si="0"/>
        <v>46.800000000000004</v>
      </c>
      <c r="G44" s="84">
        <v>3.9</v>
      </c>
      <c r="H44" s="85">
        <f t="shared" si="18"/>
        <v>58.3</v>
      </c>
      <c r="I44" s="86">
        <v>0.003472222222222222</v>
      </c>
      <c r="J44" s="86">
        <f t="shared" si="19"/>
        <v>0.06111111111111111</v>
      </c>
      <c r="K44" s="86">
        <f aca="true" t="shared" si="24" ref="K44:K65">K43+I44</f>
        <v>0.29722222222222205</v>
      </c>
      <c r="L44" s="86">
        <f aca="true" t="shared" si="25" ref="L44:L65">L43+I44</f>
        <v>0.38055555555555537</v>
      </c>
      <c r="M44" s="86">
        <f aca="true" t="shared" si="26" ref="M44:M65">I44+M43</f>
        <v>0.422222222222222</v>
      </c>
      <c r="N44" s="86">
        <f aca="true" t="shared" si="27" ref="N44:N65">I44+N43</f>
        <v>0.46388888888888863</v>
      </c>
      <c r="O44" s="86">
        <f aca="true" t="shared" si="28" ref="O44:O65">O43+I44</f>
        <v>0.547222222222222</v>
      </c>
      <c r="P44" s="86">
        <f aca="true" t="shared" si="29" ref="P44:P65">I44+P43</f>
        <v>0.6513888888888887</v>
      </c>
      <c r="Q44" s="86">
        <f aca="true" t="shared" si="30" ref="Q44:Q65">Q43+I44</f>
        <v>0.7486111111111109</v>
      </c>
      <c r="R44" s="95">
        <f aca="true" t="shared" si="31" ref="R44:R65">R43+I44</f>
        <v>0.7138888888888887</v>
      </c>
      <c r="S44" s="82">
        <f t="shared" si="20"/>
        <v>34</v>
      </c>
      <c r="T44" s="81" t="s">
        <v>307</v>
      </c>
      <c r="U44" s="139" t="s">
        <v>31</v>
      </c>
      <c r="V44" s="139"/>
      <c r="W44" s="167" t="s">
        <v>362</v>
      </c>
      <c r="X44" s="83">
        <f t="shared" si="1"/>
        <v>30</v>
      </c>
      <c r="Y44" s="139">
        <v>1</v>
      </c>
      <c r="Z44" s="85">
        <f t="shared" si="10"/>
        <v>59.4</v>
      </c>
      <c r="AA44" s="86">
        <v>0.001388888888888889</v>
      </c>
      <c r="AB44" s="86">
        <f t="shared" si="11"/>
        <v>0.059027777777777776</v>
      </c>
      <c r="AC44" s="86">
        <f t="shared" si="21"/>
        <v>0.28472222222222204</v>
      </c>
      <c r="AD44" s="86">
        <f t="shared" si="12"/>
        <v>0.42708333333333315</v>
      </c>
      <c r="AE44" s="86">
        <f t="shared" si="22"/>
        <v>0.5104166666666665</v>
      </c>
      <c r="AF44" s="86">
        <f t="shared" si="13"/>
        <v>0.5520833333333331</v>
      </c>
      <c r="AG44" s="86">
        <f t="shared" si="23"/>
        <v>0.6006944444444442</v>
      </c>
      <c r="AH44" s="86">
        <f t="shared" si="14"/>
        <v>0.6736111111111109</v>
      </c>
      <c r="AI44" s="86">
        <f t="shared" si="15"/>
        <v>0.7673611111111109</v>
      </c>
      <c r="AJ44" s="167" t="s">
        <v>362</v>
      </c>
      <c r="AK44" s="62"/>
    </row>
    <row r="45" spans="1:37" s="43" customFormat="1" ht="12">
      <c r="A45" s="138">
        <f t="shared" si="17"/>
        <v>35</v>
      </c>
      <c r="B45" s="81" t="s">
        <v>381</v>
      </c>
      <c r="C45" s="82" t="s">
        <v>31</v>
      </c>
      <c r="D45" s="82"/>
      <c r="E45" s="167" t="s">
        <v>348</v>
      </c>
      <c r="F45" s="83">
        <f t="shared" si="0"/>
        <v>33</v>
      </c>
      <c r="G45" s="84">
        <v>1.1</v>
      </c>
      <c r="H45" s="85">
        <f t="shared" si="18"/>
        <v>59.4</v>
      </c>
      <c r="I45" s="86">
        <v>0.001388888888888889</v>
      </c>
      <c r="J45" s="86">
        <f t="shared" si="19"/>
        <v>0.0625</v>
      </c>
      <c r="K45" s="86">
        <f t="shared" si="24"/>
        <v>0.29861111111111094</v>
      </c>
      <c r="L45" s="86">
        <f t="shared" si="25"/>
        <v>0.38194444444444425</v>
      </c>
      <c r="M45" s="86">
        <f t="shared" si="26"/>
        <v>0.4236111111111109</v>
      </c>
      <c r="N45" s="86">
        <f t="shared" si="27"/>
        <v>0.4652777777777775</v>
      </c>
      <c r="O45" s="86">
        <f t="shared" si="28"/>
        <v>0.5486111111111109</v>
      </c>
      <c r="P45" s="86">
        <f t="shared" si="29"/>
        <v>0.6527777777777776</v>
      </c>
      <c r="Q45" s="86">
        <f t="shared" si="30"/>
        <v>0.7499999999999998</v>
      </c>
      <c r="R45" s="95">
        <f t="shared" si="31"/>
        <v>0.7152777777777776</v>
      </c>
      <c r="S45" s="82">
        <f t="shared" si="20"/>
        <v>35</v>
      </c>
      <c r="T45" s="81" t="s">
        <v>308</v>
      </c>
      <c r="U45" s="82" t="s">
        <v>31</v>
      </c>
      <c r="V45" s="82"/>
      <c r="W45" s="167" t="s">
        <v>362</v>
      </c>
      <c r="X45" s="83">
        <f t="shared" si="1"/>
        <v>27</v>
      </c>
      <c r="Y45" s="84">
        <v>0.9</v>
      </c>
      <c r="Z45" s="85">
        <f t="shared" si="10"/>
        <v>60.3</v>
      </c>
      <c r="AA45" s="86">
        <v>0.001388888888888889</v>
      </c>
      <c r="AB45" s="86">
        <f t="shared" si="11"/>
        <v>0.06041666666666667</v>
      </c>
      <c r="AC45" s="86">
        <f t="shared" si="21"/>
        <v>0.2861111111111109</v>
      </c>
      <c r="AD45" s="86">
        <f t="shared" si="12"/>
        <v>0.42847222222222203</v>
      </c>
      <c r="AE45" s="86">
        <f t="shared" si="22"/>
        <v>0.5118055555555554</v>
      </c>
      <c r="AF45" s="86">
        <f t="shared" si="13"/>
        <v>0.553472222222222</v>
      </c>
      <c r="AG45" s="86">
        <f t="shared" si="23"/>
        <v>0.6020833333333331</v>
      </c>
      <c r="AH45" s="86">
        <f t="shared" si="14"/>
        <v>0.6749999999999998</v>
      </c>
      <c r="AI45" s="86">
        <f t="shared" si="15"/>
        <v>0.7687499999999998</v>
      </c>
      <c r="AJ45" s="167" t="s">
        <v>362</v>
      </c>
      <c r="AK45" s="62"/>
    </row>
    <row r="46" spans="1:37" s="43" customFormat="1" ht="12">
      <c r="A46" s="138">
        <f t="shared" si="17"/>
        <v>36</v>
      </c>
      <c r="B46" s="81" t="s">
        <v>382</v>
      </c>
      <c r="C46" s="82" t="s">
        <v>31</v>
      </c>
      <c r="D46" s="82"/>
      <c r="E46" s="167" t="s">
        <v>363</v>
      </c>
      <c r="F46" s="83">
        <f t="shared" si="0"/>
        <v>30</v>
      </c>
      <c r="G46" s="84">
        <v>1</v>
      </c>
      <c r="H46" s="85">
        <f t="shared" si="18"/>
        <v>60.4</v>
      </c>
      <c r="I46" s="86">
        <v>0.001388888888888889</v>
      </c>
      <c r="J46" s="86">
        <f t="shared" si="19"/>
        <v>0.06388888888888888</v>
      </c>
      <c r="K46" s="86">
        <f t="shared" si="24"/>
        <v>0.2999999999999998</v>
      </c>
      <c r="L46" s="86">
        <f t="shared" si="25"/>
        <v>0.38333333333333314</v>
      </c>
      <c r="M46" s="86">
        <f t="shared" si="26"/>
        <v>0.42499999999999977</v>
      </c>
      <c r="N46" s="86">
        <f t="shared" si="27"/>
        <v>0.4666666666666664</v>
      </c>
      <c r="O46" s="86">
        <f t="shared" si="28"/>
        <v>0.5499999999999998</v>
      </c>
      <c r="P46" s="86">
        <f t="shared" si="29"/>
        <v>0.6541666666666665</v>
      </c>
      <c r="Q46" s="86">
        <f t="shared" si="30"/>
        <v>0.7513888888888887</v>
      </c>
      <c r="R46" s="95">
        <f t="shared" si="31"/>
        <v>0.7166666666666665</v>
      </c>
      <c r="S46" s="82">
        <f t="shared" si="20"/>
        <v>36</v>
      </c>
      <c r="T46" s="81" t="s">
        <v>304</v>
      </c>
      <c r="U46" s="82" t="s">
        <v>31</v>
      </c>
      <c r="V46" s="82"/>
      <c r="W46" s="167" t="s">
        <v>362</v>
      </c>
      <c r="X46" s="83">
        <f t="shared" si="1"/>
        <v>51.6</v>
      </c>
      <c r="Y46" s="84">
        <v>4.3</v>
      </c>
      <c r="Z46" s="85">
        <f t="shared" si="10"/>
        <v>64.6</v>
      </c>
      <c r="AA46" s="86">
        <v>0.003472222222222222</v>
      </c>
      <c r="AB46" s="86">
        <f t="shared" si="11"/>
        <v>0.06388888888888888</v>
      </c>
      <c r="AC46" s="86">
        <f t="shared" si="21"/>
        <v>0.28958333333333314</v>
      </c>
      <c r="AD46" s="86">
        <f t="shared" si="12"/>
        <v>0.43194444444444424</v>
      </c>
      <c r="AE46" s="86">
        <f t="shared" si="22"/>
        <v>0.5152777777777776</v>
      </c>
      <c r="AF46" s="86">
        <f t="shared" si="13"/>
        <v>0.5569444444444442</v>
      </c>
      <c r="AG46" s="86">
        <f t="shared" si="23"/>
        <v>0.6055555555555553</v>
      </c>
      <c r="AH46" s="86">
        <f t="shared" si="14"/>
        <v>0.678472222222222</v>
      </c>
      <c r="AI46" s="86">
        <f t="shared" si="15"/>
        <v>0.772222222222222</v>
      </c>
      <c r="AJ46" s="167" t="s">
        <v>362</v>
      </c>
      <c r="AK46" s="62"/>
    </row>
    <row r="47" spans="1:37" s="43" customFormat="1" ht="12">
      <c r="A47" s="138">
        <f t="shared" si="17"/>
        <v>37</v>
      </c>
      <c r="B47" s="81" t="s">
        <v>383</v>
      </c>
      <c r="C47" s="82" t="s">
        <v>31</v>
      </c>
      <c r="D47" s="82"/>
      <c r="E47" s="167" t="s">
        <v>364</v>
      </c>
      <c r="F47" s="83">
        <f t="shared" si="0"/>
        <v>39</v>
      </c>
      <c r="G47" s="84">
        <v>1.3</v>
      </c>
      <c r="H47" s="85">
        <f t="shared" si="18"/>
        <v>61.699999999999996</v>
      </c>
      <c r="I47" s="86">
        <v>0.001388888888888889</v>
      </c>
      <c r="J47" s="86">
        <f t="shared" si="19"/>
        <v>0.06527777777777777</v>
      </c>
      <c r="K47" s="86">
        <f t="shared" si="24"/>
        <v>0.3013888888888887</v>
      </c>
      <c r="L47" s="86">
        <f t="shared" si="25"/>
        <v>0.384722222222222</v>
      </c>
      <c r="M47" s="86">
        <f t="shared" si="26"/>
        <v>0.42638888888888865</v>
      </c>
      <c r="N47" s="86">
        <f t="shared" si="27"/>
        <v>0.4680555555555553</v>
      </c>
      <c r="O47" s="86">
        <f t="shared" si="28"/>
        <v>0.5513888888888887</v>
      </c>
      <c r="P47" s="86">
        <f t="shared" si="29"/>
        <v>0.6555555555555553</v>
      </c>
      <c r="Q47" s="86">
        <f t="shared" si="30"/>
        <v>0.7527777777777775</v>
      </c>
      <c r="R47" s="95">
        <f t="shared" si="31"/>
        <v>0.7180555555555553</v>
      </c>
      <c r="S47" s="82">
        <f t="shared" si="20"/>
        <v>37</v>
      </c>
      <c r="T47" s="81" t="s">
        <v>261</v>
      </c>
      <c r="U47" s="82" t="s">
        <v>31</v>
      </c>
      <c r="V47" s="82"/>
      <c r="W47" s="167" t="s">
        <v>362</v>
      </c>
      <c r="X47" s="83">
        <f t="shared" si="1"/>
        <v>54</v>
      </c>
      <c r="Y47" s="139">
        <v>3.6</v>
      </c>
      <c r="Z47" s="85">
        <f t="shared" si="10"/>
        <v>68.19999999999999</v>
      </c>
      <c r="AA47" s="86">
        <v>0.002777777777777778</v>
      </c>
      <c r="AB47" s="86">
        <f t="shared" si="11"/>
        <v>0.06666666666666667</v>
      </c>
      <c r="AC47" s="86">
        <f t="shared" si="21"/>
        <v>0.2923611111111109</v>
      </c>
      <c r="AD47" s="86">
        <f t="shared" si="12"/>
        <v>0.434722222222222</v>
      </c>
      <c r="AE47" s="86">
        <f t="shared" si="22"/>
        <v>0.5180555555555554</v>
      </c>
      <c r="AF47" s="86">
        <f t="shared" si="13"/>
        <v>0.559722222222222</v>
      </c>
      <c r="AG47" s="86">
        <f t="shared" si="23"/>
        <v>0.6083333333333331</v>
      </c>
      <c r="AH47" s="86">
        <f t="shared" si="14"/>
        <v>0.6812499999999998</v>
      </c>
      <c r="AI47" s="86">
        <f t="shared" si="15"/>
        <v>0.7749999999999998</v>
      </c>
      <c r="AJ47" s="167" t="s">
        <v>362</v>
      </c>
      <c r="AK47" s="62"/>
    </row>
    <row r="48" spans="1:37" s="43" customFormat="1" ht="12">
      <c r="A48" s="138">
        <f t="shared" si="17"/>
        <v>38</v>
      </c>
      <c r="B48" s="81" t="s">
        <v>384</v>
      </c>
      <c r="C48" s="82" t="s">
        <v>31</v>
      </c>
      <c r="D48" s="82"/>
      <c r="E48" s="167" t="s">
        <v>365</v>
      </c>
      <c r="F48" s="83">
        <f t="shared" si="0"/>
        <v>48</v>
      </c>
      <c r="G48" s="84">
        <v>1.6</v>
      </c>
      <c r="H48" s="85">
        <f t="shared" si="18"/>
        <v>63.3</v>
      </c>
      <c r="I48" s="86">
        <v>0.001388888888888889</v>
      </c>
      <c r="J48" s="86">
        <f t="shared" si="19"/>
        <v>0.06666666666666665</v>
      </c>
      <c r="K48" s="86">
        <f t="shared" si="24"/>
        <v>0.3027777777777776</v>
      </c>
      <c r="L48" s="86">
        <f t="shared" si="25"/>
        <v>0.3861111111111109</v>
      </c>
      <c r="M48" s="86">
        <f t="shared" si="26"/>
        <v>0.42777777777777753</v>
      </c>
      <c r="N48" s="86">
        <f t="shared" si="27"/>
        <v>0.46944444444444416</v>
      </c>
      <c r="O48" s="86">
        <f t="shared" si="28"/>
        <v>0.5527777777777776</v>
      </c>
      <c r="P48" s="86">
        <f t="shared" si="29"/>
        <v>0.6569444444444442</v>
      </c>
      <c r="Q48" s="86">
        <f t="shared" si="30"/>
        <v>0.7541666666666664</v>
      </c>
      <c r="R48" s="95">
        <f t="shared" si="31"/>
        <v>0.7194444444444442</v>
      </c>
      <c r="S48" s="82">
        <f t="shared" si="20"/>
        <v>38</v>
      </c>
      <c r="T48" s="81" t="s">
        <v>420</v>
      </c>
      <c r="U48" s="82" t="s">
        <v>40</v>
      </c>
      <c r="V48" s="82">
        <v>742</v>
      </c>
      <c r="W48" s="82">
        <v>35</v>
      </c>
      <c r="X48" s="83">
        <f t="shared" si="1"/>
        <v>33</v>
      </c>
      <c r="Y48" s="84">
        <v>1.1</v>
      </c>
      <c r="Z48" s="85">
        <f t="shared" si="10"/>
        <v>69.29999999999998</v>
      </c>
      <c r="AA48" s="86">
        <v>0.001388888888888889</v>
      </c>
      <c r="AB48" s="86">
        <f t="shared" si="11"/>
        <v>0.06805555555555555</v>
      </c>
      <c r="AC48" s="86">
        <f t="shared" si="21"/>
        <v>0.2937499999999998</v>
      </c>
      <c r="AD48" s="86">
        <f t="shared" si="12"/>
        <v>0.4361111111111109</v>
      </c>
      <c r="AE48" s="86">
        <f t="shared" si="22"/>
        <v>0.5194444444444443</v>
      </c>
      <c r="AF48" s="86">
        <f t="shared" si="13"/>
        <v>0.5611111111111109</v>
      </c>
      <c r="AG48" s="86">
        <f t="shared" si="23"/>
        <v>0.6097222222222219</v>
      </c>
      <c r="AH48" s="86">
        <f t="shared" si="14"/>
        <v>0.6826388888888887</v>
      </c>
      <c r="AI48" s="86">
        <f t="shared" si="15"/>
        <v>0.7763888888888887</v>
      </c>
      <c r="AJ48" s="167" t="s">
        <v>362</v>
      </c>
      <c r="AK48" s="62"/>
    </row>
    <row r="49" spans="1:37" s="43" customFormat="1" ht="12">
      <c r="A49" s="138">
        <f t="shared" si="17"/>
        <v>39</v>
      </c>
      <c r="B49" s="81" t="s">
        <v>385</v>
      </c>
      <c r="C49" s="82" t="s">
        <v>31</v>
      </c>
      <c r="D49" s="82"/>
      <c r="E49" s="82">
        <v>10</v>
      </c>
      <c r="F49" s="83">
        <f t="shared" si="0"/>
        <v>44</v>
      </c>
      <c r="G49" s="84">
        <v>2.2</v>
      </c>
      <c r="H49" s="85">
        <f t="shared" si="18"/>
        <v>65.5</v>
      </c>
      <c r="I49" s="86">
        <v>0.0020833333333333333</v>
      </c>
      <c r="J49" s="86">
        <f t="shared" si="19"/>
        <v>0.06874999999999999</v>
      </c>
      <c r="K49" s="86">
        <f t="shared" si="24"/>
        <v>0.3048611111111109</v>
      </c>
      <c r="L49" s="86">
        <f t="shared" si="25"/>
        <v>0.38819444444444423</v>
      </c>
      <c r="M49" s="86">
        <f t="shared" si="26"/>
        <v>0.42986111111111086</v>
      </c>
      <c r="N49" s="86">
        <f t="shared" si="27"/>
        <v>0.4715277777777775</v>
      </c>
      <c r="O49" s="86">
        <f t="shared" si="28"/>
        <v>0.5548611111111109</v>
      </c>
      <c r="P49" s="86">
        <f t="shared" si="29"/>
        <v>0.6590277777777775</v>
      </c>
      <c r="Q49" s="86">
        <f t="shared" si="30"/>
        <v>0.7562499999999998</v>
      </c>
      <c r="R49" s="95">
        <f t="shared" si="31"/>
        <v>0.7215277777777775</v>
      </c>
      <c r="S49" s="82">
        <f t="shared" si="20"/>
        <v>39</v>
      </c>
      <c r="T49" s="81" t="s">
        <v>377</v>
      </c>
      <c r="U49" s="82" t="s">
        <v>40</v>
      </c>
      <c r="V49" s="82">
        <v>742</v>
      </c>
      <c r="W49" s="82">
        <v>37</v>
      </c>
      <c r="X49" s="83">
        <f t="shared" si="1"/>
        <v>33</v>
      </c>
      <c r="Y49" s="84">
        <v>1.1</v>
      </c>
      <c r="Z49" s="85">
        <f t="shared" si="10"/>
        <v>70.39999999999998</v>
      </c>
      <c r="AA49" s="86">
        <v>0.001388888888888889</v>
      </c>
      <c r="AB49" s="86">
        <f t="shared" si="11"/>
        <v>0.06944444444444443</v>
      </c>
      <c r="AC49" s="86">
        <f t="shared" si="21"/>
        <v>0.2951388888888887</v>
      </c>
      <c r="AD49" s="86">
        <f t="shared" si="12"/>
        <v>0.4374999999999998</v>
      </c>
      <c r="AE49" s="86">
        <f t="shared" si="22"/>
        <v>0.5208333333333331</v>
      </c>
      <c r="AF49" s="86">
        <f t="shared" si="13"/>
        <v>0.5624999999999998</v>
      </c>
      <c r="AG49" s="86">
        <f t="shared" si="23"/>
        <v>0.6111111111111108</v>
      </c>
      <c r="AH49" s="86">
        <f t="shared" si="14"/>
        <v>0.6840277777777776</v>
      </c>
      <c r="AI49" s="86">
        <f t="shared" si="15"/>
        <v>0.7777777777777776</v>
      </c>
      <c r="AJ49" s="167" t="s">
        <v>362</v>
      </c>
      <c r="AK49" s="62"/>
    </row>
    <row r="50" spans="1:37" s="43" customFormat="1" ht="12">
      <c r="A50" s="138">
        <f t="shared" si="17"/>
        <v>40</v>
      </c>
      <c r="B50" s="81" t="s">
        <v>386</v>
      </c>
      <c r="C50" s="82" t="s">
        <v>31</v>
      </c>
      <c r="D50" s="82"/>
      <c r="E50" s="82">
        <v>12</v>
      </c>
      <c r="F50" s="83">
        <f t="shared" si="0"/>
        <v>44</v>
      </c>
      <c r="G50" s="84">
        <v>2.2</v>
      </c>
      <c r="H50" s="85">
        <f t="shared" si="18"/>
        <v>67.7</v>
      </c>
      <c r="I50" s="86">
        <v>0.0020833333333333333</v>
      </c>
      <c r="J50" s="86">
        <f t="shared" si="19"/>
        <v>0.07083333333333333</v>
      </c>
      <c r="K50" s="86">
        <f t="shared" si="24"/>
        <v>0.30694444444444424</v>
      </c>
      <c r="L50" s="86">
        <f t="shared" si="25"/>
        <v>0.39027777777777756</v>
      </c>
      <c r="M50" s="86">
        <f t="shared" si="26"/>
        <v>0.4319444444444442</v>
      </c>
      <c r="N50" s="86">
        <f t="shared" si="27"/>
        <v>0.4736111111111108</v>
      </c>
      <c r="O50" s="86">
        <f t="shared" si="28"/>
        <v>0.5569444444444442</v>
      </c>
      <c r="P50" s="86">
        <f t="shared" si="29"/>
        <v>0.6611111111111109</v>
      </c>
      <c r="Q50" s="86">
        <f t="shared" si="30"/>
        <v>0.7583333333333331</v>
      </c>
      <c r="R50" s="95">
        <f t="shared" si="31"/>
        <v>0.7236111111111109</v>
      </c>
      <c r="S50" s="82">
        <f t="shared" si="20"/>
        <v>40</v>
      </c>
      <c r="T50" s="81" t="s">
        <v>421</v>
      </c>
      <c r="U50" s="82" t="s">
        <v>361</v>
      </c>
      <c r="V50" s="82">
        <v>742</v>
      </c>
      <c r="W50" s="82">
        <v>39</v>
      </c>
      <c r="X50" s="83">
        <f t="shared" si="1"/>
        <v>35.99999999999999</v>
      </c>
      <c r="Y50" s="84">
        <v>1.2</v>
      </c>
      <c r="Z50" s="85">
        <f t="shared" si="10"/>
        <v>71.59999999999998</v>
      </c>
      <c r="AA50" s="86">
        <v>0.001388888888888889</v>
      </c>
      <c r="AB50" s="86">
        <f t="shared" si="11"/>
        <v>0.07083333333333332</v>
      </c>
      <c r="AC50" s="86">
        <f t="shared" si="21"/>
        <v>0.29652777777777756</v>
      </c>
      <c r="AD50" s="86">
        <f t="shared" si="12"/>
        <v>0.43888888888888866</v>
      </c>
      <c r="AE50" s="86">
        <f t="shared" si="22"/>
        <v>0.522222222222222</v>
      </c>
      <c r="AF50" s="86">
        <f t="shared" si="13"/>
        <v>0.5638888888888887</v>
      </c>
      <c r="AG50" s="86">
        <f t="shared" si="23"/>
        <v>0.6124999999999997</v>
      </c>
      <c r="AH50" s="86">
        <f t="shared" si="14"/>
        <v>0.6854166666666665</v>
      </c>
      <c r="AI50" s="86">
        <f t="shared" si="15"/>
        <v>0.7791666666666665</v>
      </c>
      <c r="AJ50" s="167" t="s">
        <v>362</v>
      </c>
      <c r="AK50" s="62"/>
    </row>
    <row r="51" spans="1:37" s="43" customFormat="1" ht="12">
      <c r="A51" s="138">
        <f t="shared" si="17"/>
        <v>41</v>
      </c>
      <c r="B51" s="81" t="s">
        <v>269</v>
      </c>
      <c r="C51" s="82" t="s">
        <v>31</v>
      </c>
      <c r="D51" s="82"/>
      <c r="E51" s="213">
        <v>15</v>
      </c>
      <c r="F51" s="83">
        <f t="shared" si="0"/>
        <v>46.5</v>
      </c>
      <c r="G51" s="84">
        <v>3.1</v>
      </c>
      <c r="H51" s="85">
        <f t="shared" si="18"/>
        <v>70.8</v>
      </c>
      <c r="I51" s="86">
        <v>0.002777777777777778</v>
      </c>
      <c r="J51" s="86">
        <f t="shared" si="19"/>
        <v>0.07361111111111111</v>
      </c>
      <c r="K51" s="86">
        <f t="shared" si="24"/>
        <v>0.309722222222222</v>
      </c>
      <c r="L51" s="86">
        <f t="shared" si="25"/>
        <v>0.3930555555555553</v>
      </c>
      <c r="M51" s="86">
        <f t="shared" si="26"/>
        <v>0.43472222222222195</v>
      </c>
      <c r="N51" s="86">
        <f t="shared" si="27"/>
        <v>0.4763888888888886</v>
      </c>
      <c r="O51" s="86">
        <f t="shared" si="28"/>
        <v>0.559722222222222</v>
      </c>
      <c r="P51" s="86">
        <f t="shared" si="29"/>
        <v>0.6638888888888886</v>
      </c>
      <c r="Q51" s="86">
        <f t="shared" si="30"/>
        <v>0.7611111111111108</v>
      </c>
      <c r="R51" s="95">
        <f t="shared" si="31"/>
        <v>0.7263888888888886</v>
      </c>
      <c r="S51" s="82">
        <f t="shared" si="20"/>
        <v>41</v>
      </c>
      <c r="T51" s="81" t="s">
        <v>422</v>
      </c>
      <c r="U51" s="82" t="s">
        <v>40</v>
      </c>
      <c r="V51" s="82">
        <v>742</v>
      </c>
      <c r="W51" s="82">
        <v>41</v>
      </c>
      <c r="X51" s="83">
        <f t="shared" si="1"/>
        <v>45</v>
      </c>
      <c r="Y51" s="84">
        <v>3</v>
      </c>
      <c r="Z51" s="85">
        <f t="shared" si="10"/>
        <v>74.59999999999998</v>
      </c>
      <c r="AA51" s="86">
        <v>0.002777777777777778</v>
      </c>
      <c r="AB51" s="86">
        <f t="shared" si="11"/>
        <v>0.0736111111111111</v>
      </c>
      <c r="AC51" s="86">
        <f t="shared" si="21"/>
        <v>0.2993055555555553</v>
      </c>
      <c r="AD51" s="86">
        <f t="shared" si="12"/>
        <v>0.44166666666666643</v>
      </c>
      <c r="AE51" s="86">
        <f t="shared" si="22"/>
        <v>0.5249999999999998</v>
      </c>
      <c r="AF51" s="86">
        <f t="shared" si="13"/>
        <v>0.5666666666666664</v>
      </c>
      <c r="AG51" s="86">
        <f t="shared" si="23"/>
        <v>0.6152777777777775</v>
      </c>
      <c r="AH51" s="86">
        <f t="shared" si="14"/>
        <v>0.6881944444444442</v>
      </c>
      <c r="AI51" s="86">
        <f t="shared" si="15"/>
        <v>0.7819444444444442</v>
      </c>
      <c r="AJ51" s="167" t="s">
        <v>362</v>
      </c>
      <c r="AK51" s="62"/>
    </row>
    <row r="52" spans="1:37" s="43" customFormat="1" ht="12">
      <c r="A52" s="138">
        <f t="shared" si="17"/>
        <v>42</v>
      </c>
      <c r="B52" s="81" t="s">
        <v>439</v>
      </c>
      <c r="C52" s="82" t="s">
        <v>31</v>
      </c>
      <c r="D52" s="82"/>
      <c r="E52" s="82">
        <v>41</v>
      </c>
      <c r="F52" s="83">
        <f t="shared" si="0"/>
        <v>41.99999999999999</v>
      </c>
      <c r="G52" s="84">
        <v>1.4</v>
      </c>
      <c r="H52" s="85">
        <f t="shared" si="18"/>
        <v>72.2</v>
      </c>
      <c r="I52" s="86">
        <v>0.001388888888888889</v>
      </c>
      <c r="J52" s="86">
        <f t="shared" si="19"/>
        <v>0.075</v>
      </c>
      <c r="K52" s="86">
        <f t="shared" si="24"/>
        <v>0.3111111111111109</v>
      </c>
      <c r="L52" s="86">
        <f t="shared" si="25"/>
        <v>0.3944444444444442</v>
      </c>
      <c r="M52" s="86">
        <f t="shared" si="26"/>
        <v>0.43611111111111084</v>
      </c>
      <c r="N52" s="86">
        <f t="shared" si="27"/>
        <v>0.47777777777777747</v>
      </c>
      <c r="O52" s="86">
        <f t="shared" si="28"/>
        <v>0.5611111111111109</v>
      </c>
      <c r="P52" s="86">
        <f t="shared" si="29"/>
        <v>0.6652777777777775</v>
      </c>
      <c r="Q52" s="86">
        <f t="shared" si="30"/>
        <v>0.7624999999999997</v>
      </c>
      <c r="R52" s="95">
        <f t="shared" si="31"/>
        <v>0.7277777777777775</v>
      </c>
      <c r="S52" s="82">
        <f t="shared" si="20"/>
        <v>42</v>
      </c>
      <c r="T52" s="81" t="s">
        <v>374</v>
      </c>
      <c r="U52" s="82" t="s">
        <v>361</v>
      </c>
      <c r="V52" s="82">
        <v>742</v>
      </c>
      <c r="W52" s="82">
        <v>43</v>
      </c>
      <c r="X52" s="83">
        <f t="shared" si="1"/>
        <v>35.99999999999999</v>
      </c>
      <c r="Y52" s="84">
        <v>0.6</v>
      </c>
      <c r="Z52" s="85">
        <f t="shared" si="10"/>
        <v>75.19999999999997</v>
      </c>
      <c r="AA52" s="86">
        <v>0.0006944444444444445</v>
      </c>
      <c r="AB52" s="86">
        <f t="shared" si="11"/>
        <v>0.07430555555555554</v>
      </c>
      <c r="AC52" s="86">
        <f t="shared" si="21"/>
        <v>0.29999999999999977</v>
      </c>
      <c r="AD52" s="86">
        <f t="shared" si="12"/>
        <v>0.44236111111111087</v>
      </c>
      <c r="AE52" s="86">
        <f t="shared" si="22"/>
        <v>0.5256944444444442</v>
      </c>
      <c r="AF52" s="86">
        <f t="shared" si="13"/>
        <v>0.5673611111111109</v>
      </c>
      <c r="AG52" s="86">
        <f t="shared" si="23"/>
        <v>0.6159722222222219</v>
      </c>
      <c r="AH52" s="86">
        <f t="shared" si="14"/>
        <v>0.6888888888888887</v>
      </c>
      <c r="AI52" s="86">
        <f t="shared" si="15"/>
        <v>0.7826388888888887</v>
      </c>
      <c r="AJ52" s="167" t="s">
        <v>362</v>
      </c>
      <c r="AK52" s="62"/>
    </row>
    <row r="53" spans="1:37" s="43" customFormat="1" ht="12">
      <c r="A53" s="138">
        <f t="shared" si="17"/>
        <v>43</v>
      </c>
      <c r="B53" s="81" t="s">
        <v>437</v>
      </c>
      <c r="C53" s="82" t="s">
        <v>31</v>
      </c>
      <c r="D53" s="82"/>
      <c r="E53" s="82">
        <v>39</v>
      </c>
      <c r="F53" s="83">
        <f t="shared" si="0"/>
        <v>27</v>
      </c>
      <c r="G53" s="84">
        <v>0.9</v>
      </c>
      <c r="H53" s="85">
        <f t="shared" si="18"/>
        <v>73.10000000000001</v>
      </c>
      <c r="I53" s="86">
        <v>0.001388888888888889</v>
      </c>
      <c r="J53" s="86">
        <f t="shared" si="19"/>
        <v>0.07638888888888888</v>
      </c>
      <c r="K53" s="86">
        <f t="shared" si="24"/>
        <v>0.3124999999999998</v>
      </c>
      <c r="L53" s="86">
        <f t="shared" si="25"/>
        <v>0.3958333333333331</v>
      </c>
      <c r="M53" s="86">
        <f t="shared" si="26"/>
        <v>0.4374999999999997</v>
      </c>
      <c r="N53" s="86">
        <f t="shared" si="27"/>
        <v>0.47916666666666635</v>
      </c>
      <c r="O53" s="86">
        <f t="shared" si="28"/>
        <v>0.5624999999999998</v>
      </c>
      <c r="P53" s="86">
        <f t="shared" si="29"/>
        <v>0.6666666666666664</v>
      </c>
      <c r="Q53" s="86">
        <f t="shared" si="30"/>
        <v>0.7638888888888886</v>
      </c>
      <c r="R53" s="95">
        <f t="shared" si="31"/>
        <v>0.7291666666666664</v>
      </c>
      <c r="S53" s="82">
        <f t="shared" si="20"/>
        <v>43</v>
      </c>
      <c r="T53" s="81" t="s">
        <v>423</v>
      </c>
      <c r="U53" s="82" t="s">
        <v>40</v>
      </c>
      <c r="V53" s="82">
        <v>742</v>
      </c>
      <c r="W53" s="82">
        <v>45</v>
      </c>
      <c r="X53" s="83">
        <f t="shared" si="1"/>
        <v>44</v>
      </c>
      <c r="Y53" s="84">
        <v>2.2</v>
      </c>
      <c r="Z53" s="85">
        <f t="shared" si="10"/>
        <v>77.39999999999998</v>
      </c>
      <c r="AA53" s="86">
        <v>0.0020833333333333333</v>
      </c>
      <c r="AB53" s="86">
        <f t="shared" si="11"/>
        <v>0.07638888888888888</v>
      </c>
      <c r="AC53" s="86">
        <f t="shared" si="21"/>
        <v>0.3020833333333331</v>
      </c>
      <c r="AD53" s="86">
        <f t="shared" si="12"/>
        <v>0.4444444444444442</v>
      </c>
      <c r="AE53" s="86">
        <f t="shared" si="22"/>
        <v>0.5277777777777776</v>
      </c>
      <c r="AF53" s="86">
        <f t="shared" si="13"/>
        <v>0.5694444444444442</v>
      </c>
      <c r="AG53" s="86">
        <f t="shared" si="23"/>
        <v>0.6180555555555552</v>
      </c>
      <c r="AH53" s="86">
        <f t="shared" si="14"/>
        <v>0.690972222222222</v>
      </c>
      <c r="AI53" s="86">
        <f t="shared" si="15"/>
        <v>0.784722222222222</v>
      </c>
      <c r="AJ53" s="167" t="s">
        <v>362</v>
      </c>
      <c r="AK53" s="62"/>
    </row>
    <row r="54" spans="1:37" s="43" customFormat="1" ht="12">
      <c r="A54" s="138">
        <f t="shared" si="17"/>
        <v>44</v>
      </c>
      <c r="B54" s="81" t="s">
        <v>438</v>
      </c>
      <c r="C54" s="82" t="s">
        <v>31</v>
      </c>
      <c r="D54" s="82"/>
      <c r="E54" s="82">
        <v>37</v>
      </c>
      <c r="F54" s="83">
        <f t="shared" si="0"/>
        <v>32</v>
      </c>
      <c r="G54" s="84">
        <v>1.6</v>
      </c>
      <c r="H54" s="85">
        <f t="shared" si="18"/>
        <v>74.7</v>
      </c>
      <c r="I54" s="86">
        <v>0.0020833333333333333</v>
      </c>
      <c r="J54" s="86">
        <f t="shared" si="19"/>
        <v>0.07847222222222222</v>
      </c>
      <c r="K54" s="86">
        <f t="shared" si="24"/>
        <v>0.3145833333333331</v>
      </c>
      <c r="L54" s="86">
        <f t="shared" si="25"/>
        <v>0.3979166666666664</v>
      </c>
      <c r="M54" s="86">
        <f t="shared" si="26"/>
        <v>0.43958333333333305</v>
      </c>
      <c r="N54" s="86">
        <f t="shared" si="27"/>
        <v>0.4812499999999997</v>
      </c>
      <c r="O54" s="86">
        <f t="shared" si="28"/>
        <v>0.5645833333333331</v>
      </c>
      <c r="P54" s="86">
        <f t="shared" si="29"/>
        <v>0.6687499999999997</v>
      </c>
      <c r="Q54" s="86">
        <f t="shared" si="30"/>
        <v>0.7659722222222219</v>
      </c>
      <c r="R54" s="95">
        <f t="shared" si="31"/>
        <v>0.7312499999999997</v>
      </c>
      <c r="S54" s="82">
        <f t="shared" si="20"/>
        <v>44</v>
      </c>
      <c r="T54" s="81" t="s">
        <v>372</v>
      </c>
      <c r="U54" s="82" t="s">
        <v>361</v>
      </c>
      <c r="V54" s="82">
        <v>742</v>
      </c>
      <c r="W54" s="82">
        <v>47</v>
      </c>
      <c r="X54" s="83">
        <f t="shared" si="1"/>
        <v>35.99999999999999</v>
      </c>
      <c r="Y54" s="84">
        <v>1.2</v>
      </c>
      <c r="Z54" s="85">
        <f t="shared" si="10"/>
        <v>78.59999999999998</v>
      </c>
      <c r="AA54" s="86">
        <v>0.001388888888888889</v>
      </c>
      <c r="AB54" s="86">
        <f t="shared" si="11"/>
        <v>0.07777777777777777</v>
      </c>
      <c r="AC54" s="86">
        <f t="shared" si="21"/>
        <v>0.303472222222222</v>
      </c>
      <c r="AD54" s="86">
        <f t="shared" si="12"/>
        <v>0.4458333333333331</v>
      </c>
      <c r="AE54" s="86">
        <f t="shared" si="22"/>
        <v>0.5291666666666665</v>
      </c>
      <c r="AF54" s="86">
        <f t="shared" si="13"/>
        <v>0.5708333333333331</v>
      </c>
      <c r="AG54" s="86">
        <f t="shared" si="23"/>
        <v>0.6194444444444441</v>
      </c>
      <c r="AH54" s="86">
        <f t="shared" si="14"/>
        <v>0.6923611111111109</v>
      </c>
      <c r="AI54" s="86">
        <f t="shared" si="15"/>
        <v>0.7861111111111109</v>
      </c>
      <c r="AJ54" s="167" t="s">
        <v>362</v>
      </c>
      <c r="AK54" s="62"/>
    </row>
    <row r="55" spans="1:37" s="43" customFormat="1" ht="12">
      <c r="A55" s="138">
        <f t="shared" si="17"/>
        <v>45</v>
      </c>
      <c r="B55" s="81" t="s">
        <v>390</v>
      </c>
      <c r="C55" s="82" t="s">
        <v>31</v>
      </c>
      <c r="D55" s="82"/>
      <c r="E55" s="82">
        <v>35</v>
      </c>
      <c r="F55" s="83">
        <f t="shared" si="0"/>
        <v>38</v>
      </c>
      <c r="G55" s="84">
        <v>1.9</v>
      </c>
      <c r="H55" s="85">
        <f t="shared" si="18"/>
        <v>76.60000000000001</v>
      </c>
      <c r="I55" s="86">
        <v>0.0020833333333333333</v>
      </c>
      <c r="J55" s="86">
        <f t="shared" si="19"/>
        <v>0.08055555555555556</v>
      </c>
      <c r="K55" s="86">
        <f t="shared" si="24"/>
        <v>0.31666666666666643</v>
      </c>
      <c r="L55" s="86">
        <f t="shared" si="25"/>
        <v>0.39999999999999974</v>
      </c>
      <c r="M55" s="86">
        <f t="shared" si="26"/>
        <v>0.4416666666666664</v>
      </c>
      <c r="N55" s="86">
        <f t="shared" si="27"/>
        <v>0.483333333333333</v>
      </c>
      <c r="O55" s="86">
        <f t="shared" si="28"/>
        <v>0.5666666666666664</v>
      </c>
      <c r="P55" s="86">
        <f t="shared" si="29"/>
        <v>0.6708333333333331</v>
      </c>
      <c r="Q55" s="86">
        <f t="shared" si="30"/>
        <v>0.7680555555555553</v>
      </c>
      <c r="R55" s="95">
        <f t="shared" si="31"/>
        <v>0.7333333333333331</v>
      </c>
      <c r="S55" s="82">
        <f t="shared" si="20"/>
        <v>45</v>
      </c>
      <c r="T55" s="81" t="s">
        <v>200</v>
      </c>
      <c r="U55" s="82" t="s">
        <v>32</v>
      </c>
      <c r="V55" s="82"/>
      <c r="W55" s="167" t="s">
        <v>362</v>
      </c>
      <c r="X55" s="83">
        <f t="shared" si="1"/>
        <v>38</v>
      </c>
      <c r="Y55" s="84">
        <v>1.9</v>
      </c>
      <c r="Z55" s="85">
        <f t="shared" si="10"/>
        <v>80.49999999999999</v>
      </c>
      <c r="AA55" s="86">
        <v>0.0020833333333333333</v>
      </c>
      <c r="AB55" s="86">
        <f t="shared" si="11"/>
        <v>0.0798611111111111</v>
      </c>
      <c r="AC55" s="86">
        <f t="shared" si="21"/>
        <v>0.3055555555555553</v>
      </c>
      <c r="AD55" s="86">
        <f t="shared" si="12"/>
        <v>0.4479166666666664</v>
      </c>
      <c r="AE55" s="86">
        <f t="shared" si="22"/>
        <v>0.5312499999999998</v>
      </c>
      <c r="AF55" s="86">
        <f t="shared" si="13"/>
        <v>0.5729166666666664</v>
      </c>
      <c r="AG55" s="86">
        <f t="shared" si="23"/>
        <v>0.6215277777777775</v>
      </c>
      <c r="AH55" s="86">
        <f t="shared" si="14"/>
        <v>0.6944444444444442</v>
      </c>
      <c r="AI55" s="86">
        <f t="shared" si="15"/>
        <v>0.7881944444444442</v>
      </c>
      <c r="AJ55" s="167" t="s">
        <v>362</v>
      </c>
      <c r="AK55" s="62"/>
    </row>
    <row r="56" spans="1:37" s="43" customFormat="1" ht="12">
      <c r="A56" s="138">
        <f t="shared" si="17"/>
        <v>46</v>
      </c>
      <c r="B56" s="81" t="s">
        <v>391</v>
      </c>
      <c r="C56" s="82" t="s">
        <v>31</v>
      </c>
      <c r="D56" s="82"/>
      <c r="E56" s="82">
        <v>33</v>
      </c>
      <c r="F56" s="83">
        <f t="shared" si="0"/>
        <v>48</v>
      </c>
      <c r="G56" s="84">
        <v>0.8</v>
      </c>
      <c r="H56" s="85">
        <f t="shared" si="18"/>
        <v>77.4</v>
      </c>
      <c r="I56" s="86">
        <v>0.0006944444444444445</v>
      </c>
      <c r="J56" s="86">
        <f t="shared" si="19"/>
        <v>0.08125</v>
      </c>
      <c r="K56" s="86">
        <f t="shared" si="24"/>
        <v>0.31736111111111087</v>
      </c>
      <c r="L56" s="86">
        <f t="shared" si="25"/>
        <v>0.4006944444444442</v>
      </c>
      <c r="M56" s="86">
        <f t="shared" si="26"/>
        <v>0.4423611111111108</v>
      </c>
      <c r="N56" s="86">
        <f t="shared" si="27"/>
        <v>0.48402777777777745</v>
      </c>
      <c r="O56" s="86">
        <f t="shared" si="28"/>
        <v>0.5673611111111109</v>
      </c>
      <c r="P56" s="86">
        <f t="shared" si="29"/>
        <v>0.6715277777777775</v>
      </c>
      <c r="Q56" s="86">
        <f t="shared" si="30"/>
        <v>0.7687499999999997</v>
      </c>
      <c r="R56" s="95">
        <f t="shared" si="31"/>
        <v>0.7340277777777775</v>
      </c>
      <c r="S56" s="82">
        <f t="shared" si="20"/>
        <v>46</v>
      </c>
      <c r="T56" s="81" t="s">
        <v>108</v>
      </c>
      <c r="U56" s="82" t="s">
        <v>81</v>
      </c>
      <c r="V56" s="82"/>
      <c r="W56" s="167" t="s">
        <v>362</v>
      </c>
      <c r="X56" s="83">
        <f t="shared" si="1"/>
        <v>32</v>
      </c>
      <c r="Y56" s="84">
        <v>1.6</v>
      </c>
      <c r="Z56" s="85">
        <f t="shared" si="10"/>
        <v>82.09999999999998</v>
      </c>
      <c r="AA56" s="86">
        <v>0.0020833333333333333</v>
      </c>
      <c r="AB56" s="86">
        <f t="shared" si="11"/>
        <v>0.08194444444444444</v>
      </c>
      <c r="AC56" s="86">
        <f t="shared" si="21"/>
        <v>0.30763888888888863</v>
      </c>
      <c r="AD56" s="86">
        <f t="shared" si="12"/>
        <v>0.44999999999999973</v>
      </c>
      <c r="AE56" s="86">
        <f t="shared" si="22"/>
        <v>0.5333333333333331</v>
      </c>
      <c r="AF56" s="86">
        <f t="shared" si="13"/>
        <v>0.5749999999999997</v>
      </c>
      <c r="AG56" s="86">
        <f t="shared" si="23"/>
        <v>0.6236111111111108</v>
      </c>
      <c r="AH56" s="86">
        <f t="shared" si="14"/>
        <v>0.6965277777777775</v>
      </c>
      <c r="AI56" s="86">
        <f t="shared" si="15"/>
        <v>0.7902777777777775</v>
      </c>
      <c r="AJ56" s="167" t="s">
        <v>362</v>
      </c>
      <c r="AK56" s="62"/>
    </row>
    <row r="57" spans="1:37" s="43" customFormat="1" ht="12">
      <c r="A57" s="138">
        <f t="shared" si="17"/>
        <v>47</v>
      </c>
      <c r="B57" s="81" t="s">
        <v>392</v>
      </c>
      <c r="C57" s="82" t="s">
        <v>31</v>
      </c>
      <c r="D57" s="82"/>
      <c r="E57" s="82">
        <v>31</v>
      </c>
      <c r="F57" s="83">
        <f t="shared" si="0"/>
        <v>39</v>
      </c>
      <c r="G57" s="84">
        <v>1.3</v>
      </c>
      <c r="H57" s="85">
        <f t="shared" si="18"/>
        <v>78.7</v>
      </c>
      <c r="I57" s="86">
        <v>0.001388888888888889</v>
      </c>
      <c r="J57" s="86">
        <f t="shared" si="19"/>
        <v>0.08263888888888889</v>
      </c>
      <c r="K57" s="86">
        <f t="shared" si="24"/>
        <v>0.31874999999999976</v>
      </c>
      <c r="L57" s="86">
        <f t="shared" si="25"/>
        <v>0.40208333333333307</v>
      </c>
      <c r="M57" s="86">
        <f t="shared" si="26"/>
        <v>0.4437499999999997</v>
      </c>
      <c r="N57" s="86">
        <f t="shared" si="27"/>
        <v>0.48541666666666633</v>
      </c>
      <c r="O57" s="86">
        <f t="shared" si="28"/>
        <v>0.5687499999999998</v>
      </c>
      <c r="P57" s="86">
        <f t="shared" si="29"/>
        <v>0.6729166666666664</v>
      </c>
      <c r="Q57" s="86">
        <f t="shared" si="30"/>
        <v>0.7701388888888886</v>
      </c>
      <c r="R57" s="95">
        <f t="shared" si="31"/>
        <v>0.7354166666666664</v>
      </c>
      <c r="S57" s="82">
        <f t="shared" si="20"/>
        <v>47</v>
      </c>
      <c r="T57" s="81" t="s">
        <v>107</v>
      </c>
      <c r="U57" s="82" t="s">
        <v>81</v>
      </c>
      <c r="V57" s="82"/>
      <c r="W57" s="167" t="s">
        <v>362</v>
      </c>
      <c r="X57" s="83">
        <f t="shared" si="1"/>
        <v>33</v>
      </c>
      <c r="Y57" s="84">
        <v>1.1</v>
      </c>
      <c r="Z57" s="85">
        <f t="shared" si="10"/>
        <v>83.19999999999997</v>
      </c>
      <c r="AA57" s="86">
        <v>0.001388888888888889</v>
      </c>
      <c r="AB57" s="86">
        <f t="shared" si="11"/>
        <v>0.08333333333333333</v>
      </c>
      <c r="AC57" s="86">
        <f t="shared" si="21"/>
        <v>0.3090277777777775</v>
      </c>
      <c r="AD57" s="86">
        <f t="shared" si="12"/>
        <v>0.4513888888888886</v>
      </c>
      <c r="AE57" s="86">
        <f t="shared" si="22"/>
        <v>0.534722222222222</v>
      </c>
      <c r="AF57" s="86">
        <f t="shared" si="13"/>
        <v>0.5763888888888886</v>
      </c>
      <c r="AG57" s="86">
        <f t="shared" si="23"/>
        <v>0.6249999999999997</v>
      </c>
      <c r="AH57" s="86">
        <f t="shared" si="14"/>
        <v>0.6979166666666664</v>
      </c>
      <c r="AI57" s="86">
        <f t="shared" si="15"/>
        <v>0.7916666666666664</v>
      </c>
      <c r="AJ57" s="167" t="s">
        <v>362</v>
      </c>
      <c r="AK57" s="62"/>
    </row>
    <row r="58" spans="1:37" s="43" customFormat="1" ht="12">
      <c r="A58" s="138">
        <f t="shared" si="17"/>
        <v>48</v>
      </c>
      <c r="B58" s="81" t="s">
        <v>393</v>
      </c>
      <c r="C58" s="82" t="s">
        <v>31</v>
      </c>
      <c r="D58" s="82"/>
      <c r="E58" s="82">
        <v>29</v>
      </c>
      <c r="F58" s="83">
        <f t="shared" si="0"/>
        <v>45</v>
      </c>
      <c r="G58" s="84">
        <v>1.5</v>
      </c>
      <c r="H58" s="85">
        <f t="shared" si="18"/>
        <v>80.2</v>
      </c>
      <c r="I58" s="86">
        <v>0.001388888888888889</v>
      </c>
      <c r="J58" s="86">
        <f t="shared" si="19"/>
        <v>0.08402777777777777</v>
      </c>
      <c r="K58" s="86">
        <f t="shared" si="24"/>
        <v>0.32013888888888864</v>
      </c>
      <c r="L58" s="86">
        <f t="shared" si="25"/>
        <v>0.40347222222222195</v>
      </c>
      <c r="M58" s="86">
        <f t="shared" si="26"/>
        <v>0.4451388888888886</v>
      </c>
      <c r="N58" s="86">
        <f t="shared" si="27"/>
        <v>0.4868055555555552</v>
      </c>
      <c r="O58" s="86">
        <f t="shared" si="28"/>
        <v>0.5701388888888886</v>
      </c>
      <c r="P58" s="86">
        <f t="shared" si="29"/>
        <v>0.6743055555555553</v>
      </c>
      <c r="Q58" s="86">
        <f t="shared" si="30"/>
        <v>0.7715277777777775</v>
      </c>
      <c r="R58" s="95">
        <f t="shared" si="31"/>
        <v>0.7368055555555553</v>
      </c>
      <c r="S58" s="82">
        <f t="shared" si="20"/>
        <v>48</v>
      </c>
      <c r="T58" s="81" t="s">
        <v>106</v>
      </c>
      <c r="U58" s="82" t="s">
        <v>81</v>
      </c>
      <c r="V58" s="82"/>
      <c r="W58" s="167" t="s">
        <v>362</v>
      </c>
      <c r="X58" s="83">
        <f t="shared" si="1"/>
        <v>30</v>
      </c>
      <c r="Y58" s="84">
        <v>0.5</v>
      </c>
      <c r="Z58" s="85">
        <f t="shared" si="10"/>
        <v>83.69999999999997</v>
      </c>
      <c r="AA58" s="86">
        <v>0.0006944444444444445</v>
      </c>
      <c r="AB58" s="86">
        <f t="shared" si="11"/>
        <v>0.08402777777777777</v>
      </c>
      <c r="AC58" s="86">
        <f t="shared" si="21"/>
        <v>0.30972222222222195</v>
      </c>
      <c r="AD58" s="86">
        <f t="shared" si="12"/>
        <v>0.45208333333333306</v>
      </c>
      <c r="AE58" s="86">
        <f t="shared" si="22"/>
        <v>0.5354166666666664</v>
      </c>
      <c r="AF58" s="86">
        <f t="shared" si="13"/>
        <v>0.5770833333333331</v>
      </c>
      <c r="AG58" s="86">
        <f t="shared" si="23"/>
        <v>0.6256944444444441</v>
      </c>
      <c r="AH58" s="86">
        <f t="shared" si="14"/>
        <v>0.6986111111111108</v>
      </c>
      <c r="AI58" s="86">
        <f t="shared" si="15"/>
        <v>0.7923611111111108</v>
      </c>
      <c r="AJ58" s="167" t="s">
        <v>362</v>
      </c>
      <c r="AK58" s="62"/>
    </row>
    <row r="59" spans="1:37" s="43" customFormat="1" ht="12">
      <c r="A59" s="138">
        <f t="shared" si="17"/>
        <v>49</v>
      </c>
      <c r="B59" s="81" t="s">
        <v>394</v>
      </c>
      <c r="C59" s="82" t="s">
        <v>31</v>
      </c>
      <c r="D59" s="82"/>
      <c r="E59" s="82">
        <v>27</v>
      </c>
      <c r="F59" s="83">
        <f t="shared" si="0"/>
        <v>30</v>
      </c>
      <c r="G59" s="84">
        <v>1</v>
      </c>
      <c r="H59" s="85">
        <f t="shared" si="18"/>
        <v>81.2</v>
      </c>
      <c r="I59" s="86">
        <v>0.001388888888888889</v>
      </c>
      <c r="J59" s="86">
        <f t="shared" si="19"/>
        <v>0.08541666666666665</v>
      </c>
      <c r="K59" s="86">
        <f t="shared" si="24"/>
        <v>0.3215277777777775</v>
      </c>
      <c r="L59" s="86">
        <f t="shared" si="25"/>
        <v>0.40486111111111084</v>
      </c>
      <c r="M59" s="86">
        <f t="shared" si="26"/>
        <v>0.44652777777777747</v>
      </c>
      <c r="N59" s="86">
        <f t="shared" si="27"/>
        <v>0.4881944444444441</v>
      </c>
      <c r="O59" s="86">
        <f t="shared" si="28"/>
        <v>0.5715277777777775</v>
      </c>
      <c r="P59" s="86">
        <f t="shared" si="29"/>
        <v>0.6756944444444442</v>
      </c>
      <c r="Q59" s="86">
        <f t="shared" si="30"/>
        <v>0.7729166666666664</v>
      </c>
      <c r="R59" s="95">
        <f t="shared" si="31"/>
        <v>0.7381944444444442</v>
      </c>
      <c r="S59" s="82">
        <f t="shared" si="20"/>
        <v>49</v>
      </c>
      <c r="T59" s="81" t="s">
        <v>241</v>
      </c>
      <c r="U59" s="82" t="s">
        <v>81</v>
      </c>
      <c r="V59" s="82"/>
      <c r="W59" s="167" t="s">
        <v>362</v>
      </c>
      <c r="X59" s="83">
        <f t="shared" si="1"/>
        <v>45</v>
      </c>
      <c r="Y59" s="84">
        <v>1.5</v>
      </c>
      <c r="Z59" s="85">
        <f t="shared" si="10"/>
        <v>85.19999999999997</v>
      </c>
      <c r="AA59" s="86">
        <v>0.001388888888888889</v>
      </c>
      <c r="AB59" s="86">
        <f t="shared" si="11"/>
        <v>0.08541666666666665</v>
      </c>
      <c r="AC59" s="86">
        <f t="shared" si="21"/>
        <v>0.31111111111111084</v>
      </c>
      <c r="AD59" s="86">
        <f t="shared" si="12"/>
        <v>0.45347222222222194</v>
      </c>
      <c r="AE59" s="86">
        <f t="shared" si="22"/>
        <v>0.5368055555555553</v>
      </c>
      <c r="AF59" s="86">
        <f t="shared" si="13"/>
        <v>0.5784722222222219</v>
      </c>
      <c r="AG59" s="86">
        <f t="shared" si="23"/>
        <v>0.627083333333333</v>
      </c>
      <c r="AH59" s="86">
        <f t="shared" si="14"/>
        <v>0.6999999999999997</v>
      </c>
      <c r="AI59" s="86">
        <f t="shared" si="15"/>
        <v>0.7937499999999997</v>
      </c>
      <c r="AJ59" s="167" t="s">
        <v>362</v>
      </c>
      <c r="AK59" s="62"/>
    </row>
    <row r="60" spans="1:37" s="43" customFormat="1" ht="12">
      <c r="A60" s="138">
        <f t="shared" si="17"/>
        <v>50</v>
      </c>
      <c r="B60" s="81" t="s">
        <v>395</v>
      </c>
      <c r="C60" s="82" t="s">
        <v>31</v>
      </c>
      <c r="D60" s="82"/>
      <c r="E60" s="82">
        <v>15</v>
      </c>
      <c r="F60" s="83">
        <f t="shared" si="0"/>
        <v>44</v>
      </c>
      <c r="G60" s="84">
        <v>2.2</v>
      </c>
      <c r="H60" s="85">
        <f t="shared" si="18"/>
        <v>83.4</v>
      </c>
      <c r="I60" s="86">
        <v>0.0020833333333333333</v>
      </c>
      <c r="J60" s="86">
        <f t="shared" si="19"/>
        <v>0.0875</v>
      </c>
      <c r="K60" s="86">
        <f t="shared" si="24"/>
        <v>0.32361111111111085</v>
      </c>
      <c r="L60" s="86">
        <f t="shared" si="25"/>
        <v>0.40694444444444416</v>
      </c>
      <c r="M60" s="86">
        <f t="shared" si="26"/>
        <v>0.4486111111111108</v>
      </c>
      <c r="N60" s="86">
        <f t="shared" si="27"/>
        <v>0.4902777777777774</v>
      </c>
      <c r="O60" s="86">
        <f t="shared" si="28"/>
        <v>0.5736111111111108</v>
      </c>
      <c r="P60" s="86">
        <f t="shared" si="29"/>
        <v>0.6777777777777775</v>
      </c>
      <c r="Q60" s="86">
        <f t="shared" si="30"/>
        <v>0.7749999999999997</v>
      </c>
      <c r="R60" s="95">
        <f t="shared" si="31"/>
        <v>0.7402777777777775</v>
      </c>
      <c r="S60" s="82">
        <f t="shared" si="20"/>
        <v>50</v>
      </c>
      <c r="T60" s="81" t="s">
        <v>286</v>
      </c>
      <c r="U60" s="82" t="s">
        <v>81</v>
      </c>
      <c r="V60" s="82"/>
      <c r="W60" s="167" t="s">
        <v>362</v>
      </c>
      <c r="X60" s="83">
        <f t="shared" si="1"/>
        <v>39</v>
      </c>
      <c r="Y60" s="84">
        <v>1.3</v>
      </c>
      <c r="Z60" s="85">
        <f t="shared" si="10"/>
        <v>86.49999999999997</v>
      </c>
      <c r="AA60" s="86">
        <v>0.001388888888888889</v>
      </c>
      <c r="AB60" s="86">
        <f t="shared" si="11"/>
        <v>0.08680555555555554</v>
      </c>
      <c r="AC60" s="86">
        <f t="shared" si="21"/>
        <v>0.3124999999999997</v>
      </c>
      <c r="AD60" s="86">
        <f t="shared" si="12"/>
        <v>0.4548611111111108</v>
      </c>
      <c r="AE60" s="86">
        <f t="shared" si="22"/>
        <v>0.5381944444444442</v>
      </c>
      <c r="AF60" s="86">
        <f t="shared" si="13"/>
        <v>0.5798611111111108</v>
      </c>
      <c r="AG60" s="86">
        <f t="shared" si="23"/>
        <v>0.6284722222222219</v>
      </c>
      <c r="AH60" s="86">
        <f t="shared" si="14"/>
        <v>0.7013888888888886</v>
      </c>
      <c r="AI60" s="86">
        <f t="shared" si="15"/>
        <v>0.7951388888888886</v>
      </c>
      <c r="AJ60" s="167" t="s">
        <v>362</v>
      </c>
      <c r="AK60" s="62"/>
    </row>
    <row r="61" spans="1:37" s="43" customFormat="1" ht="12">
      <c r="A61" s="138">
        <f t="shared" si="17"/>
        <v>51</v>
      </c>
      <c r="B61" s="81" t="s">
        <v>396</v>
      </c>
      <c r="C61" s="82" t="s">
        <v>31</v>
      </c>
      <c r="D61" s="82"/>
      <c r="E61" s="82">
        <v>13</v>
      </c>
      <c r="F61" s="83">
        <f t="shared" si="0"/>
        <v>35.99999999999999</v>
      </c>
      <c r="G61" s="84">
        <v>1.2</v>
      </c>
      <c r="H61" s="85">
        <f t="shared" si="18"/>
        <v>84.60000000000001</v>
      </c>
      <c r="I61" s="86">
        <v>0.001388888888888889</v>
      </c>
      <c r="J61" s="86">
        <f t="shared" si="19"/>
        <v>0.08888888888888888</v>
      </c>
      <c r="K61" s="86">
        <f t="shared" si="24"/>
        <v>0.32499999999999973</v>
      </c>
      <c r="L61" s="86">
        <f t="shared" si="25"/>
        <v>0.40833333333333305</v>
      </c>
      <c r="M61" s="86">
        <f t="shared" si="26"/>
        <v>0.4499999999999997</v>
      </c>
      <c r="N61" s="86">
        <f t="shared" si="27"/>
        <v>0.4916666666666663</v>
      </c>
      <c r="O61" s="86">
        <f t="shared" si="28"/>
        <v>0.5749999999999997</v>
      </c>
      <c r="P61" s="86">
        <f t="shared" si="29"/>
        <v>0.6791666666666664</v>
      </c>
      <c r="Q61" s="86">
        <f t="shared" si="30"/>
        <v>0.7763888888888886</v>
      </c>
      <c r="R61" s="95">
        <f t="shared" si="31"/>
        <v>0.7416666666666664</v>
      </c>
      <c r="S61" s="82">
        <f t="shared" si="20"/>
        <v>51</v>
      </c>
      <c r="T61" s="81" t="s">
        <v>291</v>
      </c>
      <c r="U61" s="139" t="s">
        <v>31</v>
      </c>
      <c r="V61" s="139"/>
      <c r="W61" s="167" t="s">
        <v>362</v>
      </c>
      <c r="X61" s="83">
        <f t="shared" si="1"/>
        <v>39</v>
      </c>
      <c r="Y61" s="139">
        <v>1.3</v>
      </c>
      <c r="Z61" s="85">
        <f t="shared" si="10"/>
        <v>87.79999999999997</v>
      </c>
      <c r="AA61" s="86">
        <v>0.001388888888888889</v>
      </c>
      <c r="AB61" s="86">
        <f t="shared" si="11"/>
        <v>0.08819444444444442</v>
      </c>
      <c r="AC61" s="86">
        <f t="shared" si="21"/>
        <v>0.3138888888888886</v>
      </c>
      <c r="AD61" s="86">
        <f t="shared" si="12"/>
        <v>0.4562499999999997</v>
      </c>
      <c r="AE61" s="86">
        <f t="shared" si="22"/>
        <v>0.5395833333333331</v>
      </c>
      <c r="AF61" s="86">
        <f t="shared" si="13"/>
        <v>0.5812499999999997</v>
      </c>
      <c r="AG61" s="86">
        <f t="shared" si="23"/>
        <v>0.6298611111111108</v>
      </c>
      <c r="AH61" s="86">
        <f t="shared" si="14"/>
        <v>0.7027777777777775</v>
      </c>
      <c r="AI61" s="86">
        <f t="shared" si="15"/>
        <v>0.7965277777777775</v>
      </c>
      <c r="AJ61" s="167" t="s">
        <v>362</v>
      </c>
      <c r="AK61" s="62"/>
    </row>
    <row r="62" spans="1:37" s="43" customFormat="1" ht="12">
      <c r="A62" s="138">
        <f t="shared" si="17"/>
        <v>52</v>
      </c>
      <c r="B62" s="81" t="s">
        <v>397</v>
      </c>
      <c r="C62" s="82" t="s">
        <v>31</v>
      </c>
      <c r="D62" s="82"/>
      <c r="E62" s="82">
        <v>11</v>
      </c>
      <c r="F62" s="83">
        <f t="shared" si="0"/>
        <v>56.99999999999999</v>
      </c>
      <c r="G62" s="84">
        <v>3.8</v>
      </c>
      <c r="H62" s="85">
        <f t="shared" si="18"/>
        <v>88.4</v>
      </c>
      <c r="I62" s="86">
        <v>0.002777777777777778</v>
      </c>
      <c r="J62" s="86">
        <f t="shared" si="19"/>
        <v>0.09166666666666666</v>
      </c>
      <c r="K62" s="86">
        <f t="shared" si="24"/>
        <v>0.3277777777777775</v>
      </c>
      <c r="L62" s="86">
        <f t="shared" si="25"/>
        <v>0.4111111111111108</v>
      </c>
      <c r="M62" s="86">
        <f t="shared" si="26"/>
        <v>0.45277777777777745</v>
      </c>
      <c r="N62" s="86">
        <f t="shared" si="27"/>
        <v>0.4944444444444441</v>
      </c>
      <c r="O62" s="86">
        <f t="shared" si="28"/>
        <v>0.5777777777777775</v>
      </c>
      <c r="P62" s="86">
        <f t="shared" si="29"/>
        <v>0.6819444444444441</v>
      </c>
      <c r="Q62" s="86">
        <f t="shared" si="30"/>
        <v>0.7791666666666663</v>
      </c>
      <c r="R62" s="95">
        <f t="shared" si="31"/>
        <v>0.7444444444444441</v>
      </c>
      <c r="S62" s="82">
        <f t="shared" si="20"/>
        <v>52</v>
      </c>
      <c r="T62" s="81" t="s">
        <v>424</v>
      </c>
      <c r="U62" s="82" t="s">
        <v>31</v>
      </c>
      <c r="V62" s="167"/>
      <c r="W62" s="167" t="s">
        <v>403</v>
      </c>
      <c r="X62" s="83">
        <f t="shared" si="1"/>
        <v>30</v>
      </c>
      <c r="Y62" s="84">
        <v>0.5</v>
      </c>
      <c r="Z62" s="85">
        <f t="shared" si="10"/>
        <v>88.29999999999997</v>
      </c>
      <c r="AA62" s="86">
        <v>0.0006944444444444445</v>
      </c>
      <c r="AB62" s="86">
        <f t="shared" si="11"/>
        <v>0.08888888888888886</v>
      </c>
      <c r="AC62" s="86">
        <f t="shared" si="21"/>
        <v>0.31458333333333305</v>
      </c>
      <c r="AD62" s="86">
        <f t="shared" si="12"/>
        <v>0.45694444444444415</v>
      </c>
      <c r="AE62" s="86">
        <f t="shared" si="22"/>
        <v>0.5402777777777775</v>
      </c>
      <c r="AF62" s="86">
        <f t="shared" si="13"/>
        <v>0.5819444444444442</v>
      </c>
      <c r="AG62" s="86">
        <f t="shared" si="23"/>
        <v>0.6305555555555552</v>
      </c>
      <c r="AH62" s="86">
        <f t="shared" si="14"/>
        <v>0.7034722222222219</v>
      </c>
      <c r="AI62" s="86">
        <f t="shared" si="15"/>
        <v>0.7972222222222219</v>
      </c>
      <c r="AJ62" s="167" t="s">
        <v>362</v>
      </c>
      <c r="AK62" s="62"/>
    </row>
    <row r="63" spans="1:37" s="43" customFormat="1" ht="12">
      <c r="A63" s="138">
        <f t="shared" si="17"/>
        <v>53</v>
      </c>
      <c r="B63" s="81" t="s">
        <v>398</v>
      </c>
      <c r="C63" s="82" t="s">
        <v>31</v>
      </c>
      <c r="D63" s="82"/>
      <c r="E63" s="167" t="s">
        <v>366</v>
      </c>
      <c r="F63" s="83">
        <f t="shared" si="0"/>
        <v>41.99999999999999</v>
      </c>
      <c r="G63" s="84">
        <v>1.4</v>
      </c>
      <c r="H63" s="85">
        <f t="shared" si="18"/>
        <v>89.80000000000001</v>
      </c>
      <c r="I63" s="86">
        <v>0.001388888888888889</v>
      </c>
      <c r="J63" s="86">
        <f t="shared" si="19"/>
        <v>0.09305555555555554</v>
      </c>
      <c r="K63" s="86">
        <f t="shared" si="24"/>
        <v>0.3291666666666664</v>
      </c>
      <c r="L63" s="86">
        <f t="shared" si="25"/>
        <v>0.4124999999999997</v>
      </c>
      <c r="M63" s="86">
        <f t="shared" si="26"/>
        <v>0.45416666666666633</v>
      </c>
      <c r="N63" s="86">
        <f t="shared" si="27"/>
        <v>0.49583333333333296</v>
      </c>
      <c r="O63" s="86">
        <f t="shared" si="28"/>
        <v>0.5791666666666664</v>
      </c>
      <c r="P63" s="86">
        <f t="shared" si="29"/>
        <v>0.683333333333333</v>
      </c>
      <c r="Q63" s="86">
        <f t="shared" si="30"/>
        <v>0.7805555555555552</v>
      </c>
      <c r="R63" s="95">
        <f t="shared" si="31"/>
        <v>0.745833333333333</v>
      </c>
      <c r="S63" s="82">
        <f t="shared" si="20"/>
        <v>53</v>
      </c>
      <c r="T63" s="81" t="s">
        <v>369</v>
      </c>
      <c r="U63" s="82" t="s">
        <v>31</v>
      </c>
      <c r="V63" s="167"/>
      <c r="W63" s="167" t="s">
        <v>403</v>
      </c>
      <c r="X63" s="83">
        <f t="shared" si="1"/>
        <v>33.6</v>
      </c>
      <c r="Y63" s="84">
        <v>2.8</v>
      </c>
      <c r="Z63" s="85">
        <f t="shared" si="10"/>
        <v>91.09999999999997</v>
      </c>
      <c r="AA63" s="86">
        <v>0.003472222222222222</v>
      </c>
      <c r="AB63" s="86">
        <f t="shared" si="11"/>
        <v>0.09236111111111109</v>
      </c>
      <c r="AC63" s="86">
        <f t="shared" si="21"/>
        <v>0.31805555555555526</v>
      </c>
      <c r="AD63" s="86">
        <f t="shared" si="12"/>
        <v>0.46041666666666636</v>
      </c>
      <c r="AE63" s="86">
        <f t="shared" si="22"/>
        <v>0.5437499999999997</v>
      </c>
      <c r="AF63" s="86">
        <f t="shared" si="13"/>
        <v>0.5854166666666664</v>
      </c>
      <c r="AG63" s="86">
        <f t="shared" si="23"/>
        <v>0.6340277777777774</v>
      </c>
      <c r="AH63" s="86">
        <f t="shared" si="14"/>
        <v>0.7069444444444442</v>
      </c>
      <c r="AI63" s="86">
        <f t="shared" si="15"/>
        <v>0.8006944444444442</v>
      </c>
      <c r="AJ63" s="167" t="s">
        <v>362</v>
      </c>
      <c r="AK63" s="62"/>
    </row>
    <row r="64" spans="1:37" s="43" customFormat="1" ht="12">
      <c r="A64" s="138">
        <f t="shared" si="17"/>
        <v>54</v>
      </c>
      <c r="B64" s="81" t="s">
        <v>399</v>
      </c>
      <c r="C64" s="82" t="s">
        <v>31</v>
      </c>
      <c r="D64" s="82"/>
      <c r="E64" s="167" t="s">
        <v>367</v>
      </c>
      <c r="F64" s="83">
        <f t="shared" si="0"/>
        <v>41.99999999999999</v>
      </c>
      <c r="G64" s="84">
        <v>1.4</v>
      </c>
      <c r="H64" s="85">
        <f t="shared" si="18"/>
        <v>91.20000000000002</v>
      </c>
      <c r="I64" s="86">
        <v>0.001388888888888889</v>
      </c>
      <c r="J64" s="86">
        <f t="shared" si="19"/>
        <v>0.09444444444444443</v>
      </c>
      <c r="K64" s="86">
        <f t="shared" si="24"/>
        <v>0.33055555555555527</v>
      </c>
      <c r="L64" s="86">
        <f t="shared" si="25"/>
        <v>0.4138888888888886</v>
      </c>
      <c r="M64" s="86">
        <f t="shared" si="26"/>
        <v>0.4555555555555552</v>
      </c>
      <c r="N64" s="86">
        <f t="shared" si="27"/>
        <v>0.49722222222222184</v>
      </c>
      <c r="O64" s="86">
        <f t="shared" si="28"/>
        <v>0.5805555555555553</v>
      </c>
      <c r="P64" s="86">
        <f t="shared" si="29"/>
        <v>0.6847222222222219</v>
      </c>
      <c r="Q64" s="86">
        <f t="shared" si="30"/>
        <v>0.7819444444444441</v>
      </c>
      <c r="R64" s="95">
        <f t="shared" si="31"/>
        <v>0.7472222222222219</v>
      </c>
      <c r="S64" s="82">
        <f t="shared" si="20"/>
        <v>54</v>
      </c>
      <c r="T64" s="81" t="s">
        <v>425</v>
      </c>
      <c r="U64" s="82" t="s">
        <v>31</v>
      </c>
      <c r="V64" s="167"/>
      <c r="W64" s="167" t="s">
        <v>403</v>
      </c>
      <c r="X64" s="83">
        <f t="shared" si="1"/>
        <v>36</v>
      </c>
      <c r="Y64" s="84">
        <v>1.8</v>
      </c>
      <c r="Z64" s="85">
        <f t="shared" si="10"/>
        <v>92.89999999999996</v>
      </c>
      <c r="AA64" s="86">
        <v>0.0020833333333333333</v>
      </c>
      <c r="AB64" s="86">
        <f t="shared" si="11"/>
        <v>0.09444444444444443</v>
      </c>
      <c r="AC64" s="86">
        <f t="shared" si="21"/>
        <v>0.3201388888888886</v>
      </c>
      <c r="AD64" s="86">
        <f t="shared" si="12"/>
        <v>0.4624999999999997</v>
      </c>
      <c r="AE64" s="86">
        <f t="shared" si="22"/>
        <v>0.5458333333333331</v>
      </c>
      <c r="AF64" s="86">
        <f t="shared" si="13"/>
        <v>0.5874999999999997</v>
      </c>
      <c r="AG64" s="86">
        <f t="shared" si="23"/>
        <v>0.6361111111111107</v>
      </c>
      <c r="AH64" s="86">
        <f t="shared" si="14"/>
        <v>0.7090277777777775</v>
      </c>
      <c r="AI64" s="86">
        <f t="shared" si="15"/>
        <v>0.8027777777777775</v>
      </c>
      <c r="AJ64" s="167" t="s">
        <v>362</v>
      </c>
      <c r="AK64" s="62"/>
    </row>
    <row r="65" spans="1:37" s="43" customFormat="1" ht="12">
      <c r="A65" s="138">
        <f t="shared" si="17"/>
        <v>55</v>
      </c>
      <c r="B65" s="81" t="s">
        <v>400</v>
      </c>
      <c r="C65" s="82" t="s">
        <v>40</v>
      </c>
      <c r="D65" s="82">
        <v>785</v>
      </c>
      <c r="E65" s="167" t="s">
        <v>364</v>
      </c>
      <c r="F65" s="83">
        <f t="shared" si="0"/>
        <v>41.99999999999999</v>
      </c>
      <c r="G65" s="84">
        <v>2.8</v>
      </c>
      <c r="H65" s="85">
        <f t="shared" si="18"/>
        <v>94.00000000000001</v>
      </c>
      <c r="I65" s="86">
        <v>0.002777777777777778</v>
      </c>
      <c r="J65" s="86">
        <f t="shared" si="19"/>
        <v>0.09722222222222221</v>
      </c>
      <c r="K65" s="86">
        <f t="shared" si="24"/>
        <v>0.33333333333333304</v>
      </c>
      <c r="L65" s="86">
        <f t="shared" si="25"/>
        <v>0.41666666666666635</v>
      </c>
      <c r="M65" s="86">
        <f t="shared" si="26"/>
        <v>0.458333333333333</v>
      </c>
      <c r="N65" s="86">
        <f t="shared" si="27"/>
        <v>0.4999999999999996</v>
      </c>
      <c r="O65" s="86">
        <f t="shared" si="28"/>
        <v>0.583333333333333</v>
      </c>
      <c r="P65" s="86">
        <f t="shared" si="29"/>
        <v>0.6874999999999997</v>
      </c>
      <c r="Q65" s="86">
        <f t="shared" si="30"/>
        <v>0.7847222222222219</v>
      </c>
      <c r="R65" s="95">
        <f t="shared" si="31"/>
        <v>0.7499999999999997</v>
      </c>
      <c r="S65" s="82">
        <f t="shared" si="20"/>
        <v>55</v>
      </c>
      <c r="T65" s="81" t="s">
        <v>332</v>
      </c>
      <c r="U65" s="82" t="s">
        <v>192</v>
      </c>
      <c r="V65" s="167" t="s">
        <v>362</v>
      </c>
      <c r="W65" s="167" t="s">
        <v>362</v>
      </c>
      <c r="X65" s="83">
        <f t="shared" si="1"/>
        <v>16.5</v>
      </c>
      <c r="Y65" s="84">
        <v>1.1</v>
      </c>
      <c r="Z65" s="85">
        <f>Y65+Z64</f>
        <v>93.99999999999996</v>
      </c>
      <c r="AA65" s="86">
        <v>0.002777777777777778</v>
      </c>
      <c r="AB65" s="86">
        <f t="shared" si="11"/>
        <v>0.09722222222222221</v>
      </c>
      <c r="AC65" s="86">
        <f t="shared" si="21"/>
        <v>0.32291666666666635</v>
      </c>
      <c r="AD65" s="86">
        <f t="shared" si="12"/>
        <v>0.46527777777777746</v>
      </c>
      <c r="AE65" s="86">
        <f t="shared" si="22"/>
        <v>0.5486111111111108</v>
      </c>
      <c r="AF65" s="86">
        <f t="shared" si="13"/>
        <v>0.5902777777777775</v>
      </c>
      <c r="AG65" s="86">
        <f t="shared" si="23"/>
        <v>0.6388888888888885</v>
      </c>
      <c r="AH65" s="86">
        <f t="shared" si="14"/>
        <v>0.7118055555555552</v>
      </c>
      <c r="AI65" s="86">
        <f t="shared" si="15"/>
        <v>0.8055555555555552</v>
      </c>
      <c r="AJ65" s="167" t="s">
        <v>362</v>
      </c>
      <c r="AK65" s="62"/>
    </row>
    <row r="66" spans="2:37" s="43" customFormat="1" ht="12">
      <c r="B66" s="90"/>
      <c r="C66" s="91"/>
      <c r="D66" s="91"/>
      <c r="E66" s="91"/>
      <c r="F66" s="92"/>
      <c r="G66" s="93"/>
      <c r="H66" s="94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1"/>
      <c r="T66" s="90"/>
      <c r="U66" s="91"/>
      <c r="V66" s="91"/>
      <c r="W66" s="91"/>
      <c r="X66" s="92"/>
      <c r="Y66" s="93"/>
      <c r="Z66" s="94"/>
      <c r="AA66" s="95"/>
      <c r="AB66" s="95"/>
      <c r="AC66" s="95"/>
      <c r="AD66" s="95"/>
      <c r="AE66" s="95"/>
      <c r="AF66" s="95"/>
      <c r="AG66" s="95"/>
      <c r="AH66" s="95"/>
      <c r="AI66" s="95"/>
      <c r="AJ66" s="163"/>
      <c r="AK66" s="62"/>
    </row>
    <row r="67" spans="2:35" ht="12">
      <c r="B67" s="43" t="s">
        <v>34</v>
      </c>
      <c r="T67" s="43" t="s">
        <v>34</v>
      </c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</row>
    <row r="69" spans="2:20" ht="12">
      <c r="B69" s="43" t="s">
        <v>0</v>
      </c>
      <c r="T69" s="43" t="s">
        <v>0</v>
      </c>
    </row>
    <row r="70" spans="2:37" s="43" customFormat="1" ht="12">
      <c r="B70" s="43" t="s">
        <v>90</v>
      </c>
      <c r="C70" s="67"/>
      <c r="D70" s="67"/>
      <c r="E70" s="67"/>
      <c r="F70" s="67"/>
      <c r="S70" s="67"/>
      <c r="T70" s="43" t="s">
        <v>90</v>
      </c>
      <c r="AJ70" s="163"/>
      <c r="AK70" s="62"/>
    </row>
    <row r="71" spans="2:37" s="43" customFormat="1" ht="12">
      <c r="B71" s="43" t="s">
        <v>186</v>
      </c>
      <c r="C71" s="67"/>
      <c r="D71" s="67"/>
      <c r="E71" s="67"/>
      <c r="F71" s="67"/>
      <c r="S71" s="67"/>
      <c r="T71" s="43" t="s">
        <v>186</v>
      </c>
      <c r="AJ71" s="163"/>
      <c r="AK71" s="62"/>
    </row>
    <row r="72" spans="2:37" s="43" customFormat="1" ht="12">
      <c r="B72" s="115" t="s">
        <v>297</v>
      </c>
      <c r="C72" s="67"/>
      <c r="D72" s="67"/>
      <c r="E72" s="67"/>
      <c r="F72" s="67"/>
      <c r="S72" s="67"/>
      <c r="T72" s="115" t="s">
        <v>297</v>
      </c>
      <c r="AJ72" s="163"/>
      <c r="AK72" s="62"/>
    </row>
    <row r="73" spans="2:37" s="43" customFormat="1" ht="12">
      <c r="B73" s="43" t="s">
        <v>6</v>
      </c>
      <c r="C73" s="67"/>
      <c r="D73" s="67"/>
      <c r="E73" s="67"/>
      <c r="F73" s="67"/>
      <c r="S73" s="91"/>
      <c r="T73" s="43" t="s">
        <v>6</v>
      </c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163"/>
      <c r="AK73" s="62"/>
    </row>
    <row r="74" spans="2:37" s="43" customFormat="1" ht="12">
      <c r="B74" s="43" t="s">
        <v>36</v>
      </c>
      <c r="C74" s="67"/>
      <c r="D74" s="67"/>
      <c r="E74" s="67"/>
      <c r="F74" s="67"/>
      <c r="S74" s="91"/>
      <c r="T74" s="43" t="s">
        <v>36</v>
      </c>
      <c r="U74" s="91"/>
      <c r="V74" s="91"/>
      <c r="W74" s="91"/>
      <c r="X74" s="97"/>
      <c r="Y74" s="93"/>
      <c r="Z74" s="94"/>
      <c r="AA74" s="95"/>
      <c r="AB74" s="95"/>
      <c r="AC74" s="95"/>
      <c r="AD74" s="95"/>
      <c r="AE74" s="95"/>
      <c r="AF74" s="95"/>
      <c r="AG74" s="95"/>
      <c r="AH74" s="95"/>
      <c r="AI74" s="95"/>
      <c r="AJ74" s="163"/>
      <c r="AK74" s="62"/>
    </row>
    <row r="75" spans="3:37" s="43" customFormat="1" ht="12">
      <c r="C75" s="67"/>
      <c r="D75" s="67"/>
      <c r="E75" s="67"/>
      <c r="F75" s="67"/>
      <c r="H75" s="98"/>
      <c r="I75" s="98"/>
      <c r="S75" s="91"/>
      <c r="U75" s="91"/>
      <c r="V75" s="91"/>
      <c r="W75" s="91"/>
      <c r="X75" s="92"/>
      <c r="Y75" s="93"/>
      <c r="Z75" s="94"/>
      <c r="AA75" s="95"/>
      <c r="AB75" s="95"/>
      <c r="AC75" s="95"/>
      <c r="AD75" s="95"/>
      <c r="AE75" s="95"/>
      <c r="AF75" s="95"/>
      <c r="AG75" s="95"/>
      <c r="AH75" s="95"/>
      <c r="AI75" s="95"/>
      <c r="AJ75" s="163"/>
      <c r="AK75" s="62"/>
    </row>
    <row r="76" spans="2:37" s="43" customFormat="1" ht="12">
      <c r="B76" s="43" t="s">
        <v>436</v>
      </c>
      <c r="C76" s="67"/>
      <c r="D76" s="67"/>
      <c r="E76" s="67"/>
      <c r="F76" s="67"/>
      <c r="H76" s="98"/>
      <c r="I76" s="98"/>
      <c r="S76" s="91"/>
      <c r="T76" s="43" t="s">
        <v>436</v>
      </c>
      <c r="U76" s="91"/>
      <c r="V76" s="91"/>
      <c r="W76" s="91"/>
      <c r="X76" s="92"/>
      <c r="Y76" s="93"/>
      <c r="Z76" s="94"/>
      <c r="AA76" s="95"/>
      <c r="AB76" s="95"/>
      <c r="AC76" s="95"/>
      <c r="AD76" s="95"/>
      <c r="AE76" s="95"/>
      <c r="AF76" s="95"/>
      <c r="AG76" s="95"/>
      <c r="AH76" s="95"/>
      <c r="AI76" s="95"/>
      <c r="AJ76" s="163"/>
      <c r="AK76" s="62"/>
    </row>
    <row r="77" spans="2:35" ht="12">
      <c r="B77" s="43" t="s">
        <v>296</v>
      </c>
      <c r="S77" s="91"/>
      <c r="T77" s="43" t="s">
        <v>296</v>
      </c>
      <c r="U77" s="91"/>
      <c r="V77" s="91"/>
      <c r="W77" s="91"/>
      <c r="X77" s="92"/>
      <c r="Y77" s="93"/>
      <c r="Z77" s="94"/>
      <c r="AA77" s="95"/>
      <c r="AB77" s="95"/>
      <c r="AC77" s="95"/>
      <c r="AD77" s="95"/>
      <c r="AE77" s="95"/>
      <c r="AF77" s="95"/>
      <c r="AG77" s="95"/>
      <c r="AH77" s="95"/>
      <c r="AI77" s="95"/>
    </row>
    <row r="78" spans="19:35" ht="12">
      <c r="S78" s="91"/>
      <c r="T78" s="90"/>
      <c r="U78" s="91"/>
      <c r="V78" s="91"/>
      <c r="W78" s="91"/>
      <c r="X78" s="92"/>
      <c r="Y78" s="93"/>
      <c r="Z78" s="94"/>
      <c r="AA78" s="95"/>
      <c r="AB78" s="95"/>
      <c r="AC78" s="95"/>
      <c r="AD78" s="95"/>
      <c r="AE78" s="95"/>
      <c r="AF78" s="95"/>
      <c r="AG78" s="95"/>
      <c r="AH78" s="95"/>
      <c r="AI78" s="95"/>
    </row>
  </sheetData>
  <sheetProtection/>
  <mergeCells count="19">
    <mergeCell ref="X8:X10"/>
    <mergeCell ref="Y8:Y10"/>
    <mergeCell ref="Z8:Z10"/>
    <mergeCell ref="AA8:AA10"/>
    <mergeCell ref="AB8:AB10"/>
    <mergeCell ref="I8:I10"/>
    <mergeCell ref="J8:J10"/>
    <mergeCell ref="S8:S10"/>
    <mergeCell ref="U8:U10"/>
    <mergeCell ref="V8:V10"/>
    <mergeCell ref="W8:W10"/>
    <mergeCell ref="G5:H5"/>
    <mergeCell ref="A8:A10"/>
    <mergeCell ref="C8:C10"/>
    <mergeCell ref="D8:D10"/>
    <mergeCell ref="E8:E10"/>
    <mergeCell ref="F8:F10"/>
    <mergeCell ref="G8:G10"/>
    <mergeCell ref="H8:H10"/>
  </mergeCells>
  <printOptions/>
  <pageMargins left="0.25" right="0.25" top="0.75" bottom="0.75" header="0.3" footer="0.3"/>
  <pageSetup fitToHeight="1" fitToWidth="1"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L77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2.8515625" style="62" customWidth="1"/>
    <col min="2" max="2" width="53.8515625" style="43" customWidth="1"/>
    <col min="3" max="4" width="6.8515625" style="67" customWidth="1"/>
    <col min="5" max="5" width="7.7109375" style="67" customWidth="1"/>
    <col min="6" max="6" width="5.7109375" style="67" customWidth="1"/>
    <col min="7" max="7" width="7.00390625" style="43" customWidth="1"/>
    <col min="8" max="11" width="5.7109375" style="43" customWidth="1"/>
    <col min="12" max="18" width="6.7109375" style="43" customWidth="1"/>
    <col min="19" max="19" width="1.1484375" style="43" customWidth="1"/>
    <col min="20" max="20" width="2.7109375" style="67" customWidth="1"/>
    <col min="21" max="21" width="53.140625" style="43" customWidth="1"/>
    <col min="22" max="24" width="6.7109375" style="43" customWidth="1"/>
    <col min="25" max="25" width="5.7109375" style="43" customWidth="1"/>
    <col min="26" max="26" width="8.7109375" style="43" customWidth="1"/>
    <col min="27" max="27" width="5.7109375" style="43" customWidth="1"/>
    <col min="28" max="28" width="6.140625" style="43" customWidth="1"/>
    <col min="29" max="29" width="6.57421875" style="43" customWidth="1"/>
    <col min="30" max="36" width="6.7109375" style="43" customWidth="1"/>
    <col min="37" max="37" width="6.7109375" style="163" customWidth="1"/>
    <col min="38" max="38" width="4.00390625" style="62" customWidth="1"/>
    <col min="39" max="16384" width="9.140625" style="62" customWidth="1"/>
  </cols>
  <sheetData>
    <row r="2" spans="2:37" s="43" customFormat="1" ht="11.25">
      <c r="B2" s="43" t="s">
        <v>426</v>
      </c>
      <c r="C2" s="67"/>
      <c r="D2" s="67"/>
      <c r="E2" s="67"/>
      <c r="F2" s="67"/>
      <c r="S2" s="90"/>
      <c r="T2" s="67"/>
      <c r="U2" s="43" t="s">
        <v>426</v>
      </c>
      <c r="AK2" s="67"/>
    </row>
    <row r="3" spans="2:37" s="43" customFormat="1" ht="11.25">
      <c r="B3" s="43" t="s">
        <v>427</v>
      </c>
      <c r="C3" s="169"/>
      <c r="D3" s="169"/>
      <c r="E3" s="169"/>
      <c r="F3" s="67"/>
      <c r="S3" s="90"/>
      <c r="T3" s="67"/>
      <c r="U3" s="43" t="s">
        <v>427</v>
      </c>
      <c r="AK3" s="67"/>
    </row>
    <row r="4" spans="2:21" ht="12">
      <c r="B4" s="43" t="s">
        <v>428</v>
      </c>
      <c r="C4" s="43"/>
      <c r="D4" s="43"/>
      <c r="E4" s="43"/>
      <c r="S4" s="90"/>
      <c r="U4" s="43" t="s">
        <v>428</v>
      </c>
    </row>
    <row r="5" spans="2:21" ht="12">
      <c r="B5" s="43" t="s">
        <v>429</v>
      </c>
      <c r="C5" s="43"/>
      <c r="D5" s="43"/>
      <c r="E5" s="43"/>
      <c r="G5" s="200"/>
      <c r="H5" s="200"/>
      <c r="S5" s="90"/>
      <c r="U5" s="43" t="s">
        <v>429</v>
      </c>
    </row>
    <row r="6" spans="2:37" s="107" customFormat="1" ht="11.25" hidden="1">
      <c r="B6" s="141"/>
      <c r="C6" s="142"/>
      <c r="D6" s="142"/>
      <c r="E6" s="142"/>
      <c r="F6" s="142"/>
      <c r="G6" s="141"/>
      <c r="H6" s="141"/>
      <c r="I6" s="141"/>
      <c r="J6" s="141"/>
      <c r="K6" s="141"/>
      <c r="L6" s="141" t="s">
        <v>324</v>
      </c>
      <c r="M6" s="141" t="s">
        <v>326</v>
      </c>
      <c r="N6" s="141"/>
      <c r="O6" s="141"/>
      <c r="P6" s="141" t="s">
        <v>328</v>
      </c>
      <c r="Q6" s="141" t="s">
        <v>312</v>
      </c>
      <c r="R6" s="141" t="s">
        <v>323</v>
      </c>
      <c r="S6" s="144"/>
      <c r="T6" s="142"/>
      <c r="U6" s="141"/>
      <c r="V6" s="141"/>
      <c r="W6" s="141"/>
      <c r="X6" s="141"/>
      <c r="Y6" s="141"/>
      <c r="Z6" s="141"/>
      <c r="AA6" s="141"/>
      <c r="AB6" s="141"/>
      <c r="AC6" s="141"/>
      <c r="AD6" s="141" t="s">
        <v>323</v>
      </c>
      <c r="AE6" s="141" t="s">
        <v>325</v>
      </c>
      <c r="AF6" s="141"/>
      <c r="AG6" s="141" t="s">
        <v>328</v>
      </c>
      <c r="AH6" s="141"/>
      <c r="AI6" s="141" t="s">
        <v>328</v>
      </c>
      <c r="AJ6" s="141" t="s">
        <v>312</v>
      </c>
      <c r="AK6" s="164"/>
    </row>
    <row r="7" spans="2:37" s="107" customFormat="1" ht="11.25">
      <c r="B7" s="141"/>
      <c r="C7" s="142"/>
      <c r="D7" s="142"/>
      <c r="E7" s="142"/>
      <c r="F7" s="142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4"/>
      <c r="T7" s="142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64"/>
    </row>
    <row r="8" spans="1:37" s="107" customFormat="1" ht="12.75" customHeight="1">
      <c r="A8" s="190" t="s">
        <v>290</v>
      </c>
      <c r="B8" s="154" t="s">
        <v>19</v>
      </c>
      <c r="C8" s="199" t="s">
        <v>33</v>
      </c>
      <c r="D8" s="199" t="s">
        <v>335</v>
      </c>
      <c r="E8" s="199" t="s">
        <v>334</v>
      </c>
      <c r="F8" s="199" t="s">
        <v>29</v>
      </c>
      <c r="G8" s="199" t="s">
        <v>258</v>
      </c>
      <c r="H8" s="199" t="s">
        <v>21</v>
      </c>
      <c r="I8" s="199" t="s">
        <v>22</v>
      </c>
      <c r="J8" s="202" t="s">
        <v>23</v>
      </c>
      <c r="K8" s="168" t="s">
        <v>1</v>
      </c>
      <c r="L8" s="153" t="s">
        <v>1</v>
      </c>
      <c r="M8" s="172" t="s">
        <v>190</v>
      </c>
      <c r="N8" s="162" t="s">
        <v>1</v>
      </c>
      <c r="O8" s="162" t="s">
        <v>1</v>
      </c>
      <c r="P8" s="173" t="s">
        <v>190</v>
      </c>
      <c r="Q8" s="162" t="s">
        <v>1</v>
      </c>
      <c r="R8" s="162" t="s">
        <v>1</v>
      </c>
      <c r="S8" s="157"/>
      <c r="T8" s="196" t="s">
        <v>290</v>
      </c>
      <c r="U8" s="158" t="s">
        <v>19</v>
      </c>
      <c r="V8" s="199" t="s">
        <v>33</v>
      </c>
      <c r="W8" s="199" t="s">
        <v>335</v>
      </c>
      <c r="X8" s="199" t="s">
        <v>334</v>
      </c>
      <c r="Y8" s="199" t="s">
        <v>29</v>
      </c>
      <c r="Z8" s="199" t="s">
        <v>258</v>
      </c>
      <c r="AA8" s="199" t="s">
        <v>21</v>
      </c>
      <c r="AB8" s="199" t="s">
        <v>22</v>
      </c>
      <c r="AC8" s="199" t="s">
        <v>23</v>
      </c>
      <c r="AD8" s="162" t="s">
        <v>1</v>
      </c>
      <c r="AE8" s="162" t="s">
        <v>1</v>
      </c>
      <c r="AF8" s="173" t="s">
        <v>190</v>
      </c>
      <c r="AG8" s="162" t="s">
        <v>1</v>
      </c>
      <c r="AH8" s="162" t="s">
        <v>1</v>
      </c>
      <c r="AI8" s="173" t="s">
        <v>190</v>
      </c>
      <c r="AJ8" s="162" t="s">
        <v>1</v>
      </c>
      <c r="AK8" s="162" t="s">
        <v>1</v>
      </c>
    </row>
    <row r="9" spans="1:37" s="107" customFormat="1" ht="11.25">
      <c r="A9" s="201"/>
      <c r="B9" s="154" t="s">
        <v>2</v>
      </c>
      <c r="C9" s="199"/>
      <c r="D9" s="199"/>
      <c r="E9" s="199"/>
      <c r="F9" s="199"/>
      <c r="G9" s="199"/>
      <c r="H9" s="199"/>
      <c r="I9" s="199"/>
      <c r="J9" s="202"/>
      <c r="K9" s="168" t="s">
        <v>4</v>
      </c>
      <c r="L9" s="153" t="s">
        <v>4</v>
      </c>
      <c r="M9" s="153" t="s">
        <v>4</v>
      </c>
      <c r="N9" s="154" t="s">
        <v>4</v>
      </c>
      <c r="O9" s="154" t="s">
        <v>4</v>
      </c>
      <c r="P9" s="154" t="s">
        <v>4</v>
      </c>
      <c r="Q9" s="154" t="s">
        <v>4</v>
      </c>
      <c r="R9" s="154" t="s">
        <v>4</v>
      </c>
      <c r="S9" s="159"/>
      <c r="T9" s="203"/>
      <c r="U9" s="158" t="s">
        <v>2</v>
      </c>
      <c r="V9" s="199"/>
      <c r="W9" s="199"/>
      <c r="X9" s="199"/>
      <c r="Y9" s="199"/>
      <c r="Z9" s="199"/>
      <c r="AA9" s="199"/>
      <c r="AB9" s="199"/>
      <c r="AC9" s="199"/>
      <c r="AD9" s="154" t="s">
        <v>4</v>
      </c>
      <c r="AE9" s="154" t="s">
        <v>4</v>
      </c>
      <c r="AF9" s="174" t="s">
        <v>4</v>
      </c>
      <c r="AG9" s="154" t="s">
        <v>4</v>
      </c>
      <c r="AH9" s="154" t="s">
        <v>4</v>
      </c>
      <c r="AI9" s="154" t="s">
        <v>4</v>
      </c>
      <c r="AJ9" s="154" t="s">
        <v>4</v>
      </c>
      <c r="AK9" s="154" t="s">
        <v>4</v>
      </c>
    </row>
    <row r="10" spans="1:37" s="107" customFormat="1" ht="16.5" customHeight="1">
      <c r="A10" s="201"/>
      <c r="B10" s="154" t="s">
        <v>5</v>
      </c>
      <c r="C10" s="199"/>
      <c r="D10" s="199"/>
      <c r="E10" s="199"/>
      <c r="F10" s="199"/>
      <c r="G10" s="199"/>
      <c r="H10" s="199"/>
      <c r="I10" s="199"/>
      <c r="J10" s="202"/>
      <c r="K10" s="166" t="s">
        <v>336</v>
      </c>
      <c r="L10" s="166" t="s">
        <v>337</v>
      </c>
      <c r="M10" s="166" t="s">
        <v>338</v>
      </c>
      <c r="N10" s="166" t="s">
        <v>339</v>
      </c>
      <c r="O10" s="166" t="s">
        <v>340</v>
      </c>
      <c r="P10" s="166" t="s">
        <v>341</v>
      </c>
      <c r="Q10" s="166" t="s">
        <v>430</v>
      </c>
      <c r="R10" s="166" t="s">
        <v>431</v>
      </c>
      <c r="S10" s="161"/>
      <c r="T10" s="203"/>
      <c r="U10" s="158" t="s">
        <v>5</v>
      </c>
      <c r="V10" s="199"/>
      <c r="W10" s="199"/>
      <c r="X10" s="199"/>
      <c r="Y10" s="199"/>
      <c r="Z10" s="199"/>
      <c r="AA10" s="199"/>
      <c r="AB10" s="199"/>
      <c r="AC10" s="199"/>
      <c r="AD10" s="160" t="s">
        <v>343</v>
      </c>
      <c r="AE10" s="160" t="s">
        <v>344</v>
      </c>
      <c r="AF10" s="160" t="s">
        <v>345</v>
      </c>
      <c r="AG10" s="160" t="s">
        <v>346</v>
      </c>
      <c r="AH10" s="160" t="s">
        <v>347</v>
      </c>
      <c r="AI10" s="160" t="s">
        <v>432</v>
      </c>
      <c r="AJ10" s="160" t="s">
        <v>433</v>
      </c>
      <c r="AK10" s="160" t="s">
        <v>434</v>
      </c>
    </row>
    <row r="11" spans="1:37" ht="12">
      <c r="A11" s="138">
        <v>1</v>
      </c>
      <c r="B11" s="81" t="s">
        <v>332</v>
      </c>
      <c r="C11" s="82" t="s">
        <v>192</v>
      </c>
      <c r="D11" s="167" t="s">
        <v>362</v>
      </c>
      <c r="E11" s="167" t="s">
        <v>362</v>
      </c>
      <c r="F11" s="83" t="str">
        <f aca="true" t="shared" si="0" ref="F11:F65">IF(G11&gt;0.2,G11/I11/24,"-")</f>
        <v>-</v>
      </c>
      <c r="G11" s="84">
        <v>0</v>
      </c>
      <c r="H11" s="85">
        <v>0</v>
      </c>
      <c r="I11" s="86">
        <v>0</v>
      </c>
      <c r="J11" s="86">
        <v>0</v>
      </c>
      <c r="K11" s="167" t="s">
        <v>362</v>
      </c>
      <c r="L11" s="86">
        <v>0.23611111111111113</v>
      </c>
      <c r="M11" s="86">
        <v>0.3194444444444445</v>
      </c>
      <c r="N11" s="170">
        <v>0.3541666666666667</v>
      </c>
      <c r="O11" s="171">
        <v>0.40277777777777773</v>
      </c>
      <c r="P11" s="88">
        <v>0.4861111111111111</v>
      </c>
      <c r="Q11" s="88">
        <v>0.5902777777777778</v>
      </c>
      <c r="R11" s="88">
        <v>0.6875</v>
      </c>
      <c r="S11" s="148">
        <v>0.6527777777777778</v>
      </c>
      <c r="T11" s="82">
        <v>1</v>
      </c>
      <c r="U11" s="150" t="s">
        <v>400</v>
      </c>
      <c r="V11" s="82" t="s">
        <v>40</v>
      </c>
      <c r="W11" s="167">
        <v>785</v>
      </c>
      <c r="X11" s="167" t="s">
        <v>364</v>
      </c>
      <c r="Y11" s="83" t="str">
        <f aca="true" t="shared" si="1" ref="Y11:Y65">IF(Z11&gt;0.2,Z11/AB11/24,"-")</f>
        <v>-</v>
      </c>
      <c r="Z11" s="84">
        <v>0</v>
      </c>
      <c r="AA11" s="85">
        <v>0</v>
      </c>
      <c r="AB11" s="86">
        <v>0</v>
      </c>
      <c r="AC11" s="86">
        <v>0</v>
      </c>
      <c r="AD11" s="86">
        <v>0.22569444444444445</v>
      </c>
      <c r="AE11" s="86">
        <v>0.3680555555555556</v>
      </c>
      <c r="AF11" s="170">
        <v>0.4513888888888889</v>
      </c>
      <c r="AG11" s="86">
        <v>0.4930555555555556</v>
      </c>
      <c r="AH11" s="171">
        <v>0.5416666666666666</v>
      </c>
      <c r="AI11" s="86">
        <v>0.6145833333333334</v>
      </c>
      <c r="AJ11" s="86">
        <v>0.7083333333333334</v>
      </c>
      <c r="AK11" s="165">
        <v>0.7951388888888888</v>
      </c>
    </row>
    <row r="12" spans="1:37" ht="12">
      <c r="A12" s="138">
        <f>SUM(A11+1)</f>
        <v>2</v>
      </c>
      <c r="B12" s="81" t="s">
        <v>368</v>
      </c>
      <c r="C12" s="82" t="s">
        <v>31</v>
      </c>
      <c r="D12" s="82" t="s">
        <v>360</v>
      </c>
      <c r="E12" s="167" t="s">
        <v>348</v>
      </c>
      <c r="F12" s="83">
        <f t="shared" si="0"/>
        <v>17.999999999999996</v>
      </c>
      <c r="G12" s="84">
        <v>1.2</v>
      </c>
      <c r="H12" s="85">
        <f>G12+H11</f>
        <v>1.2</v>
      </c>
      <c r="I12" s="86">
        <v>0.002777777777777778</v>
      </c>
      <c r="J12" s="86">
        <f>J11+I12</f>
        <v>0.002777777777777778</v>
      </c>
      <c r="K12" s="167" t="s">
        <v>362</v>
      </c>
      <c r="L12" s="86">
        <f>L11+I12</f>
        <v>0.2388888888888889</v>
      </c>
      <c r="M12" s="86">
        <f>M11+I12</f>
        <v>0.32222222222222224</v>
      </c>
      <c r="N12" s="86">
        <f>I12+N11</f>
        <v>0.35694444444444445</v>
      </c>
      <c r="O12" s="86">
        <f>I12+O11</f>
        <v>0.4055555555555555</v>
      </c>
      <c r="P12" s="86">
        <f>P11+I12</f>
        <v>0.4888888888888889</v>
      </c>
      <c r="Q12" s="86">
        <f>I12+Q11</f>
        <v>0.5930555555555556</v>
      </c>
      <c r="R12" s="86">
        <f aca="true" t="shared" si="2" ref="R12:R65">R11+I12</f>
        <v>0.6902777777777778</v>
      </c>
      <c r="S12" s="95">
        <f aca="true" t="shared" si="3" ref="S12:S65">S11+I12</f>
        <v>0.6555555555555556</v>
      </c>
      <c r="T12" s="82">
        <f>SUM(T11+1)</f>
        <v>2</v>
      </c>
      <c r="U12" s="150" t="s">
        <v>404</v>
      </c>
      <c r="V12" s="82" t="s">
        <v>31</v>
      </c>
      <c r="W12" s="167" t="s">
        <v>350</v>
      </c>
      <c r="X12" s="167" t="s">
        <v>365</v>
      </c>
      <c r="Y12" s="83">
        <f t="shared" si="1"/>
        <v>46.5</v>
      </c>
      <c r="Z12" s="84">
        <v>3.1</v>
      </c>
      <c r="AA12" s="85">
        <f aca="true" t="shared" si="4" ref="AA12:AA64">Z12+AA11</f>
        <v>3.1</v>
      </c>
      <c r="AB12" s="86">
        <v>0.002777777777777778</v>
      </c>
      <c r="AC12" s="86">
        <f aca="true" t="shared" si="5" ref="AC12:AC65">AC11+AB12</f>
        <v>0.002777777777777778</v>
      </c>
      <c r="AD12" s="86">
        <f>AD11+AB12</f>
        <v>0.22847222222222222</v>
      </c>
      <c r="AE12" s="86">
        <f aca="true" t="shared" si="6" ref="AE12:AE65">AE11+AB12</f>
        <v>0.37083333333333335</v>
      </c>
      <c r="AF12" s="86">
        <f>AB12+AF11</f>
        <v>0.45416666666666666</v>
      </c>
      <c r="AG12" s="86">
        <f aca="true" t="shared" si="7" ref="AG12:AG65">AG11+AB12</f>
        <v>0.49583333333333335</v>
      </c>
      <c r="AH12" s="86">
        <f>AH11+AB12</f>
        <v>0.5444444444444444</v>
      </c>
      <c r="AI12" s="86">
        <f aca="true" t="shared" si="8" ref="AI12:AI65">AI11+AB12</f>
        <v>0.6173611111111111</v>
      </c>
      <c r="AJ12" s="86">
        <f aca="true" t="shared" si="9" ref="AJ12:AJ65">AB12+AJ11</f>
        <v>0.7111111111111111</v>
      </c>
      <c r="AK12" s="165">
        <f aca="true" t="shared" si="10" ref="AK12:AK38">AK11+AB12</f>
        <v>0.7979166666666666</v>
      </c>
    </row>
    <row r="13" spans="1:38" s="43" customFormat="1" ht="12">
      <c r="A13" s="138">
        <f aca="true" t="shared" si="11" ref="A13:A65">SUM(A12+1)</f>
        <v>3</v>
      </c>
      <c r="B13" s="81" t="s">
        <v>369</v>
      </c>
      <c r="C13" s="82" t="s">
        <v>31</v>
      </c>
      <c r="D13" s="82" t="s">
        <v>359</v>
      </c>
      <c r="E13" s="167" t="s">
        <v>348</v>
      </c>
      <c r="F13" s="83">
        <f t="shared" si="0"/>
        <v>34</v>
      </c>
      <c r="G13" s="84">
        <v>1.7</v>
      </c>
      <c r="H13" s="85">
        <f aca="true" t="shared" si="12" ref="H13:H65">G13+H12</f>
        <v>2.9</v>
      </c>
      <c r="I13" s="86">
        <v>0.0020833333333333333</v>
      </c>
      <c r="J13" s="86">
        <f aca="true" t="shared" si="13" ref="J13:J65">J12+I13</f>
        <v>0.004861111111111111</v>
      </c>
      <c r="K13" s="167" t="s">
        <v>362</v>
      </c>
      <c r="L13" s="86">
        <f aca="true" t="shared" si="14" ref="L13:L65">L12+I13</f>
        <v>0.24097222222222223</v>
      </c>
      <c r="M13" s="86">
        <f aca="true" t="shared" si="15" ref="M13:M65">M12+I13</f>
        <v>0.32430555555555557</v>
      </c>
      <c r="N13" s="86">
        <f aca="true" t="shared" si="16" ref="N13:N65">I13+N12</f>
        <v>0.3590277777777778</v>
      </c>
      <c r="O13" s="86">
        <f aca="true" t="shared" si="17" ref="O13:O65">I13+O12</f>
        <v>0.40763888888888883</v>
      </c>
      <c r="P13" s="86">
        <f aca="true" t="shared" si="18" ref="P13:P65">P12+I13</f>
        <v>0.4909722222222222</v>
      </c>
      <c r="Q13" s="86">
        <f aca="true" t="shared" si="19" ref="Q13:Q65">I13+Q12</f>
        <v>0.5951388888888889</v>
      </c>
      <c r="R13" s="86">
        <f t="shared" si="2"/>
        <v>0.6923611111111111</v>
      </c>
      <c r="S13" s="95">
        <f t="shared" si="3"/>
        <v>0.6576388888888889</v>
      </c>
      <c r="T13" s="82">
        <f aca="true" t="shared" si="20" ref="T13:T65">SUM(T12+1)</f>
        <v>3</v>
      </c>
      <c r="U13" s="150" t="s">
        <v>405</v>
      </c>
      <c r="V13" s="82" t="s">
        <v>31</v>
      </c>
      <c r="W13" s="82" t="s">
        <v>350</v>
      </c>
      <c r="X13" s="82">
        <v>10</v>
      </c>
      <c r="Y13" s="83">
        <f t="shared" si="1"/>
        <v>45</v>
      </c>
      <c r="Z13" s="84">
        <v>1.5</v>
      </c>
      <c r="AA13" s="85">
        <f t="shared" si="4"/>
        <v>4.6</v>
      </c>
      <c r="AB13" s="86">
        <v>0.001388888888888889</v>
      </c>
      <c r="AC13" s="86">
        <f t="shared" si="5"/>
        <v>0.004166666666666667</v>
      </c>
      <c r="AD13" s="86">
        <f aca="true" t="shared" si="21" ref="AD13:AD65">AD12+AB13</f>
        <v>0.2298611111111111</v>
      </c>
      <c r="AE13" s="86">
        <f t="shared" si="6"/>
        <v>0.37222222222222223</v>
      </c>
      <c r="AF13" s="86">
        <f aca="true" t="shared" si="22" ref="AF13:AF65">AB13+AF12</f>
        <v>0.45555555555555555</v>
      </c>
      <c r="AG13" s="86">
        <f t="shared" si="7"/>
        <v>0.49722222222222223</v>
      </c>
      <c r="AH13" s="86">
        <f aca="true" t="shared" si="23" ref="AH13:AH65">AH12+AB13</f>
        <v>0.5458333333333333</v>
      </c>
      <c r="AI13" s="86">
        <f t="shared" si="8"/>
        <v>0.61875</v>
      </c>
      <c r="AJ13" s="86">
        <f t="shared" si="9"/>
        <v>0.7125</v>
      </c>
      <c r="AK13" s="165">
        <f t="shared" si="10"/>
        <v>0.7993055555555555</v>
      </c>
      <c r="AL13" s="62"/>
    </row>
    <row r="14" spans="1:38" s="43" customFormat="1" ht="12">
      <c r="A14" s="138">
        <f t="shared" si="11"/>
        <v>4</v>
      </c>
      <c r="B14" s="81" t="s">
        <v>370</v>
      </c>
      <c r="C14" s="82" t="s">
        <v>31</v>
      </c>
      <c r="D14" s="82" t="s">
        <v>359</v>
      </c>
      <c r="E14" s="167" t="s">
        <v>348</v>
      </c>
      <c r="F14" s="83">
        <f t="shared" si="0"/>
        <v>34.800000000000004</v>
      </c>
      <c r="G14" s="84">
        <v>2.9</v>
      </c>
      <c r="H14" s="85">
        <f t="shared" si="12"/>
        <v>5.8</v>
      </c>
      <c r="I14" s="86">
        <v>0.003472222222222222</v>
      </c>
      <c r="J14" s="86">
        <f t="shared" si="13"/>
        <v>0.008333333333333333</v>
      </c>
      <c r="K14" s="167" t="s">
        <v>362</v>
      </c>
      <c r="L14" s="86">
        <f t="shared" si="14"/>
        <v>0.24444444444444444</v>
      </c>
      <c r="M14" s="86">
        <f t="shared" si="15"/>
        <v>0.3277777777777778</v>
      </c>
      <c r="N14" s="86">
        <f t="shared" si="16"/>
        <v>0.3625</v>
      </c>
      <c r="O14" s="86">
        <f t="shared" si="17"/>
        <v>0.41111111111111104</v>
      </c>
      <c r="P14" s="86">
        <f t="shared" si="18"/>
        <v>0.4944444444444444</v>
      </c>
      <c r="Q14" s="86">
        <f t="shared" si="19"/>
        <v>0.5986111111111111</v>
      </c>
      <c r="R14" s="86">
        <f t="shared" si="2"/>
        <v>0.6958333333333333</v>
      </c>
      <c r="S14" s="95">
        <f t="shared" si="3"/>
        <v>0.6611111111111111</v>
      </c>
      <c r="T14" s="82">
        <f t="shared" si="20"/>
        <v>4</v>
      </c>
      <c r="U14" s="150" t="s">
        <v>406</v>
      </c>
      <c r="V14" s="82" t="s">
        <v>31</v>
      </c>
      <c r="W14" s="82" t="s">
        <v>350</v>
      </c>
      <c r="X14" s="82">
        <v>12</v>
      </c>
      <c r="Y14" s="83">
        <f t="shared" si="1"/>
        <v>39</v>
      </c>
      <c r="Z14" s="84">
        <v>1.3</v>
      </c>
      <c r="AA14" s="85">
        <f t="shared" si="4"/>
        <v>5.8999999999999995</v>
      </c>
      <c r="AB14" s="86">
        <v>0.001388888888888889</v>
      </c>
      <c r="AC14" s="86">
        <f t="shared" si="5"/>
        <v>0.005555555555555556</v>
      </c>
      <c r="AD14" s="86">
        <f t="shared" si="21"/>
        <v>0.23124999999999998</v>
      </c>
      <c r="AE14" s="86">
        <f t="shared" si="6"/>
        <v>0.3736111111111111</v>
      </c>
      <c r="AF14" s="86">
        <f t="shared" si="22"/>
        <v>0.45694444444444443</v>
      </c>
      <c r="AG14" s="86">
        <f t="shared" si="7"/>
        <v>0.4986111111111111</v>
      </c>
      <c r="AH14" s="86">
        <f t="shared" si="23"/>
        <v>0.5472222222222222</v>
      </c>
      <c r="AI14" s="86">
        <f t="shared" si="8"/>
        <v>0.6201388888888889</v>
      </c>
      <c r="AJ14" s="86">
        <f t="shared" si="9"/>
        <v>0.7138888888888889</v>
      </c>
      <c r="AK14" s="165">
        <f t="shared" si="10"/>
        <v>0.8006944444444444</v>
      </c>
      <c r="AL14" s="62"/>
    </row>
    <row r="15" spans="1:38" s="43" customFormat="1" ht="12">
      <c r="A15" s="138">
        <f t="shared" si="11"/>
        <v>5</v>
      </c>
      <c r="B15" s="81" t="s">
        <v>291</v>
      </c>
      <c r="C15" s="82" t="s">
        <v>31</v>
      </c>
      <c r="D15" s="82" t="s">
        <v>359</v>
      </c>
      <c r="E15" s="167" t="s">
        <v>362</v>
      </c>
      <c r="F15" s="83">
        <f t="shared" si="0"/>
        <v>24</v>
      </c>
      <c r="G15" s="84">
        <v>0.4</v>
      </c>
      <c r="H15" s="85">
        <f t="shared" si="12"/>
        <v>6.2</v>
      </c>
      <c r="I15" s="86">
        <v>0.0006944444444444445</v>
      </c>
      <c r="J15" s="86">
        <f t="shared" si="13"/>
        <v>0.009027777777777777</v>
      </c>
      <c r="K15" s="167" t="s">
        <v>362</v>
      </c>
      <c r="L15" s="86">
        <f t="shared" si="14"/>
        <v>0.24513888888888888</v>
      </c>
      <c r="M15" s="86">
        <f t="shared" si="15"/>
        <v>0.3284722222222222</v>
      </c>
      <c r="N15" s="86">
        <f t="shared" si="16"/>
        <v>0.36319444444444443</v>
      </c>
      <c r="O15" s="86">
        <f t="shared" si="17"/>
        <v>0.4118055555555555</v>
      </c>
      <c r="P15" s="86">
        <f t="shared" si="18"/>
        <v>0.49513888888888885</v>
      </c>
      <c r="Q15" s="86">
        <f t="shared" si="19"/>
        <v>0.5993055555555555</v>
      </c>
      <c r="R15" s="86">
        <f t="shared" si="2"/>
        <v>0.6965277777777777</v>
      </c>
      <c r="S15" s="95">
        <f t="shared" si="3"/>
        <v>0.6618055555555555</v>
      </c>
      <c r="T15" s="82">
        <f t="shared" si="20"/>
        <v>5</v>
      </c>
      <c r="U15" s="150" t="s">
        <v>407</v>
      </c>
      <c r="V15" s="82" t="s">
        <v>31</v>
      </c>
      <c r="W15" s="82" t="s">
        <v>350</v>
      </c>
      <c r="X15" s="82">
        <v>14</v>
      </c>
      <c r="Y15" s="83">
        <f t="shared" si="1"/>
        <v>56.99999999999999</v>
      </c>
      <c r="Z15" s="84">
        <v>3.8</v>
      </c>
      <c r="AA15" s="85">
        <f t="shared" si="4"/>
        <v>9.7</v>
      </c>
      <c r="AB15" s="86">
        <v>0.002777777777777778</v>
      </c>
      <c r="AC15" s="86">
        <f t="shared" si="5"/>
        <v>0.008333333333333333</v>
      </c>
      <c r="AD15" s="86">
        <f t="shared" si="21"/>
        <v>0.23402777777777775</v>
      </c>
      <c r="AE15" s="86">
        <f t="shared" si="6"/>
        <v>0.3763888888888889</v>
      </c>
      <c r="AF15" s="86">
        <f t="shared" si="22"/>
        <v>0.4597222222222222</v>
      </c>
      <c r="AG15" s="86">
        <f t="shared" si="7"/>
        <v>0.5013888888888889</v>
      </c>
      <c r="AH15" s="86">
        <f t="shared" si="23"/>
        <v>0.5499999999999999</v>
      </c>
      <c r="AI15" s="86">
        <f t="shared" si="8"/>
        <v>0.6229166666666667</v>
      </c>
      <c r="AJ15" s="86">
        <f t="shared" si="9"/>
        <v>0.7166666666666667</v>
      </c>
      <c r="AK15" s="165">
        <f t="shared" si="10"/>
        <v>0.8034722222222221</v>
      </c>
      <c r="AL15" s="62"/>
    </row>
    <row r="16" spans="1:38" s="43" customFormat="1" ht="12">
      <c r="A16" s="138">
        <f t="shared" si="11"/>
        <v>6</v>
      </c>
      <c r="B16" s="81" t="s">
        <v>246</v>
      </c>
      <c r="C16" s="82" t="s">
        <v>81</v>
      </c>
      <c r="D16" s="82" t="s">
        <v>358</v>
      </c>
      <c r="E16" s="167" t="s">
        <v>362</v>
      </c>
      <c r="F16" s="83">
        <f t="shared" si="0"/>
        <v>39</v>
      </c>
      <c r="G16" s="84">
        <v>1.3</v>
      </c>
      <c r="H16" s="85">
        <f t="shared" si="12"/>
        <v>7.5</v>
      </c>
      <c r="I16" s="86">
        <v>0.001388888888888889</v>
      </c>
      <c r="J16" s="86">
        <f t="shared" si="13"/>
        <v>0.010416666666666666</v>
      </c>
      <c r="K16" s="167" t="s">
        <v>362</v>
      </c>
      <c r="L16" s="86">
        <f t="shared" si="14"/>
        <v>0.24652777777777776</v>
      </c>
      <c r="M16" s="86">
        <f t="shared" si="15"/>
        <v>0.3298611111111111</v>
      </c>
      <c r="N16" s="86">
        <f t="shared" si="16"/>
        <v>0.3645833333333333</v>
      </c>
      <c r="O16" s="86">
        <f t="shared" si="17"/>
        <v>0.41319444444444436</v>
      </c>
      <c r="P16" s="86">
        <f t="shared" si="18"/>
        <v>0.49652777777777773</v>
      </c>
      <c r="Q16" s="86">
        <f t="shared" si="19"/>
        <v>0.6006944444444444</v>
      </c>
      <c r="R16" s="86">
        <f t="shared" si="2"/>
        <v>0.6979166666666666</v>
      </c>
      <c r="S16" s="95">
        <f t="shared" si="3"/>
        <v>0.6631944444444444</v>
      </c>
      <c r="T16" s="82">
        <f t="shared" si="20"/>
        <v>6</v>
      </c>
      <c r="U16" s="150" t="s">
        <v>408</v>
      </c>
      <c r="V16" s="82" t="s">
        <v>31</v>
      </c>
      <c r="W16" s="82" t="s">
        <v>350</v>
      </c>
      <c r="X16" s="82">
        <v>16</v>
      </c>
      <c r="Y16" s="83">
        <f t="shared" si="1"/>
        <v>33</v>
      </c>
      <c r="Z16" s="84">
        <v>1.1</v>
      </c>
      <c r="AA16" s="85">
        <f t="shared" si="4"/>
        <v>10.799999999999999</v>
      </c>
      <c r="AB16" s="86">
        <v>0.001388888888888889</v>
      </c>
      <c r="AC16" s="86">
        <f t="shared" si="5"/>
        <v>0.009722222222222222</v>
      </c>
      <c r="AD16" s="86">
        <f t="shared" si="21"/>
        <v>0.23541666666666664</v>
      </c>
      <c r="AE16" s="86">
        <f t="shared" si="6"/>
        <v>0.37777777777777777</v>
      </c>
      <c r="AF16" s="86">
        <f t="shared" si="22"/>
        <v>0.4611111111111111</v>
      </c>
      <c r="AG16" s="86">
        <f t="shared" si="7"/>
        <v>0.5027777777777778</v>
      </c>
      <c r="AH16" s="86">
        <f t="shared" si="23"/>
        <v>0.5513888888888888</v>
      </c>
      <c r="AI16" s="86">
        <f t="shared" si="8"/>
        <v>0.6243055555555556</v>
      </c>
      <c r="AJ16" s="86">
        <f t="shared" si="9"/>
        <v>0.7180555555555556</v>
      </c>
      <c r="AK16" s="165">
        <f t="shared" si="10"/>
        <v>0.804861111111111</v>
      </c>
      <c r="AL16" s="62"/>
    </row>
    <row r="17" spans="1:38" s="43" customFormat="1" ht="12">
      <c r="A17" s="138">
        <f t="shared" si="11"/>
        <v>7</v>
      </c>
      <c r="B17" s="81" t="s">
        <v>105</v>
      </c>
      <c r="C17" s="82" t="s">
        <v>81</v>
      </c>
      <c r="D17" s="82" t="s">
        <v>358</v>
      </c>
      <c r="E17" s="167" t="s">
        <v>362</v>
      </c>
      <c r="F17" s="83">
        <f t="shared" si="0"/>
        <v>41.99999999999999</v>
      </c>
      <c r="G17" s="84">
        <v>1.4</v>
      </c>
      <c r="H17" s="85">
        <f t="shared" si="12"/>
        <v>8.9</v>
      </c>
      <c r="I17" s="86">
        <v>0.001388888888888889</v>
      </c>
      <c r="J17" s="86">
        <f t="shared" si="13"/>
        <v>0.011805555555555555</v>
      </c>
      <c r="K17" s="167" t="s">
        <v>362</v>
      </c>
      <c r="L17" s="86">
        <f t="shared" si="14"/>
        <v>0.24791666666666665</v>
      </c>
      <c r="M17" s="86">
        <f t="shared" si="15"/>
        <v>0.33125</v>
      </c>
      <c r="N17" s="86">
        <f t="shared" si="16"/>
        <v>0.3659722222222222</v>
      </c>
      <c r="O17" s="86">
        <f t="shared" si="17"/>
        <v>0.41458333333333325</v>
      </c>
      <c r="P17" s="86">
        <f t="shared" si="18"/>
        <v>0.4979166666666666</v>
      </c>
      <c r="Q17" s="86">
        <f t="shared" si="19"/>
        <v>0.6020833333333333</v>
      </c>
      <c r="R17" s="86">
        <f t="shared" si="2"/>
        <v>0.6993055555555555</v>
      </c>
      <c r="S17" s="95">
        <f t="shared" si="3"/>
        <v>0.6645833333333333</v>
      </c>
      <c r="T17" s="82">
        <f t="shared" si="20"/>
        <v>7</v>
      </c>
      <c r="U17" s="150" t="s">
        <v>409</v>
      </c>
      <c r="V17" s="82" t="s">
        <v>31</v>
      </c>
      <c r="W17" s="82" t="s">
        <v>351</v>
      </c>
      <c r="X17" s="82">
        <v>28</v>
      </c>
      <c r="Y17" s="83">
        <f t="shared" si="1"/>
        <v>44</v>
      </c>
      <c r="Z17" s="84">
        <v>2.2</v>
      </c>
      <c r="AA17" s="85">
        <f t="shared" si="4"/>
        <v>13</v>
      </c>
      <c r="AB17" s="86">
        <v>0.0020833333333333333</v>
      </c>
      <c r="AC17" s="86">
        <f t="shared" si="5"/>
        <v>0.011805555555555555</v>
      </c>
      <c r="AD17" s="86">
        <f t="shared" si="21"/>
        <v>0.23749999999999996</v>
      </c>
      <c r="AE17" s="86">
        <f t="shared" si="6"/>
        <v>0.3798611111111111</v>
      </c>
      <c r="AF17" s="86">
        <f t="shared" si="22"/>
        <v>0.4631944444444444</v>
      </c>
      <c r="AG17" s="86">
        <f t="shared" si="7"/>
        <v>0.5048611111111111</v>
      </c>
      <c r="AH17" s="86">
        <f t="shared" si="23"/>
        <v>0.5534722222222221</v>
      </c>
      <c r="AI17" s="86">
        <f t="shared" si="8"/>
        <v>0.6263888888888889</v>
      </c>
      <c r="AJ17" s="86">
        <f t="shared" si="9"/>
        <v>0.7201388888888889</v>
      </c>
      <c r="AK17" s="165">
        <f t="shared" si="10"/>
        <v>0.8069444444444444</v>
      </c>
      <c r="AL17" s="62"/>
    </row>
    <row r="18" spans="1:38" s="43" customFormat="1" ht="12">
      <c r="A18" s="138">
        <f t="shared" si="11"/>
        <v>8</v>
      </c>
      <c r="B18" s="81" t="s">
        <v>106</v>
      </c>
      <c r="C18" s="82" t="s">
        <v>81</v>
      </c>
      <c r="D18" s="82" t="s">
        <v>358</v>
      </c>
      <c r="E18" s="167" t="s">
        <v>362</v>
      </c>
      <c r="F18" s="83">
        <f t="shared" si="0"/>
        <v>48</v>
      </c>
      <c r="G18" s="84">
        <v>1.6</v>
      </c>
      <c r="H18" s="85">
        <f t="shared" si="12"/>
        <v>10.5</v>
      </c>
      <c r="I18" s="86">
        <v>0.001388888888888889</v>
      </c>
      <c r="J18" s="86">
        <f t="shared" si="13"/>
        <v>0.013194444444444444</v>
      </c>
      <c r="K18" s="167" t="s">
        <v>362</v>
      </c>
      <c r="L18" s="86">
        <f t="shared" si="14"/>
        <v>0.24930555555555553</v>
      </c>
      <c r="M18" s="86">
        <f t="shared" si="15"/>
        <v>0.3326388888888889</v>
      </c>
      <c r="N18" s="86">
        <f t="shared" si="16"/>
        <v>0.3673611111111111</v>
      </c>
      <c r="O18" s="86">
        <f t="shared" si="17"/>
        <v>0.41597222222222213</v>
      </c>
      <c r="P18" s="86">
        <f t="shared" si="18"/>
        <v>0.4993055555555555</v>
      </c>
      <c r="Q18" s="86">
        <f t="shared" si="19"/>
        <v>0.6034722222222222</v>
      </c>
      <c r="R18" s="86">
        <f t="shared" si="2"/>
        <v>0.7006944444444444</v>
      </c>
      <c r="S18" s="95">
        <f t="shared" si="3"/>
        <v>0.6659722222222222</v>
      </c>
      <c r="T18" s="82">
        <f t="shared" si="20"/>
        <v>8</v>
      </c>
      <c r="U18" s="150" t="s">
        <v>410</v>
      </c>
      <c r="V18" s="82" t="s">
        <v>31</v>
      </c>
      <c r="W18" s="82" t="s">
        <v>351</v>
      </c>
      <c r="X18" s="82">
        <v>30</v>
      </c>
      <c r="Y18" s="83">
        <f t="shared" si="1"/>
        <v>30</v>
      </c>
      <c r="Z18" s="84">
        <v>1</v>
      </c>
      <c r="AA18" s="85">
        <f t="shared" si="4"/>
        <v>14</v>
      </c>
      <c r="AB18" s="86">
        <v>0.001388888888888889</v>
      </c>
      <c r="AC18" s="86">
        <f t="shared" si="5"/>
        <v>0.013194444444444444</v>
      </c>
      <c r="AD18" s="86">
        <f t="shared" si="21"/>
        <v>0.23888888888888885</v>
      </c>
      <c r="AE18" s="86">
        <f t="shared" si="6"/>
        <v>0.38125</v>
      </c>
      <c r="AF18" s="86">
        <f t="shared" si="22"/>
        <v>0.4645833333333333</v>
      </c>
      <c r="AG18" s="86">
        <f t="shared" si="7"/>
        <v>0.50625</v>
      </c>
      <c r="AH18" s="86">
        <f t="shared" si="23"/>
        <v>0.554861111111111</v>
      </c>
      <c r="AI18" s="86">
        <f t="shared" si="8"/>
        <v>0.6277777777777778</v>
      </c>
      <c r="AJ18" s="86">
        <f t="shared" si="9"/>
        <v>0.7215277777777778</v>
      </c>
      <c r="AK18" s="165">
        <f t="shared" si="10"/>
        <v>0.8083333333333332</v>
      </c>
      <c r="AL18" s="62"/>
    </row>
    <row r="19" spans="1:38" s="43" customFormat="1" ht="12">
      <c r="A19" s="138">
        <f t="shared" si="11"/>
        <v>9</v>
      </c>
      <c r="B19" s="81" t="s">
        <v>107</v>
      </c>
      <c r="C19" s="82" t="s">
        <v>81</v>
      </c>
      <c r="D19" s="82" t="s">
        <v>358</v>
      </c>
      <c r="E19" s="167" t="s">
        <v>362</v>
      </c>
      <c r="F19" s="83">
        <f t="shared" si="0"/>
        <v>30</v>
      </c>
      <c r="G19" s="84">
        <v>0.5</v>
      </c>
      <c r="H19" s="85">
        <f t="shared" si="12"/>
        <v>11</v>
      </c>
      <c r="I19" s="86">
        <v>0.0006944444444444445</v>
      </c>
      <c r="J19" s="86">
        <f t="shared" si="13"/>
        <v>0.013888888888888888</v>
      </c>
      <c r="K19" s="167" t="s">
        <v>362</v>
      </c>
      <c r="L19" s="86">
        <f t="shared" si="14"/>
        <v>0.24999999999999997</v>
      </c>
      <c r="M19" s="86">
        <f t="shared" si="15"/>
        <v>0.3333333333333333</v>
      </c>
      <c r="N19" s="86">
        <f t="shared" si="16"/>
        <v>0.3680555555555555</v>
      </c>
      <c r="O19" s="86">
        <f t="shared" si="17"/>
        <v>0.4166666666666666</v>
      </c>
      <c r="P19" s="86">
        <f t="shared" si="18"/>
        <v>0.49999999999999994</v>
      </c>
      <c r="Q19" s="86">
        <f t="shared" si="19"/>
        <v>0.6041666666666666</v>
      </c>
      <c r="R19" s="86">
        <f t="shared" si="2"/>
        <v>0.7013888888888888</v>
      </c>
      <c r="S19" s="95">
        <f t="shared" si="3"/>
        <v>0.6666666666666666</v>
      </c>
      <c r="T19" s="82">
        <f t="shared" si="20"/>
        <v>9</v>
      </c>
      <c r="U19" s="150" t="s">
        <v>411</v>
      </c>
      <c r="V19" s="82" t="s">
        <v>31</v>
      </c>
      <c r="W19" s="82" t="s">
        <v>351</v>
      </c>
      <c r="X19" s="82">
        <v>32</v>
      </c>
      <c r="Y19" s="83">
        <f t="shared" si="1"/>
        <v>45</v>
      </c>
      <c r="Z19" s="84">
        <v>1.5</v>
      </c>
      <c r="AA19" s="85">
        <f t="shared" si="4"/>
        <v>15.5</v>
      </c>
      <c r="AB19" s="86">
        <v>0.001388888888888889</v>
      </c>
      <c r="AC19" s="86">
        <f t="shared" si="5"/>
        <v>0.014583333333333334</v>
      </c>
      <c r="AD19" s="86">
        <f t="shared" si="21"/>
        <v>0.24027777777777773</v>
      </c>
      <c r="AE19" s="86">
        <f t="shared" si="6"/>
        <v>0.38263888888888886</v>
      </c>
      <c r="AF19" s="86">
        <f t="shared" si="22"/>
        <v>0.4659722222222222</v>
      </c>
      <c r="AG19" s="86">
        <f t="shared" si="7"/>
        <v>0.5076388888888889</v>
      </c>
      <c r="AH19" s="86">
        <f t="shared" si="23"/>
        <v>0.5562499999999999</v>
      </c>
      <c r="AI19" s="86">
        <f t="shared" si="8"/>
        <v>0.6291666666666667</v>
      </c>
      <c r="AJ19" s="86">
        <f t="shared" si="9"/>
        <v>0.7229166666666667</v>
      </c>
      <c r="AK19" s="165">
        <f t="shared" si="10"/>
        <v>0.8097222222222221</v>
      </c>
      <c r="AL19" s="62"/>
    </row>
    <row r="20" spans="1:38" s="43" customFormat="1" ht="12">
      <c r="A20" s="138">
        <f t="shared" si="11"/>
        <v>10</v>
      </c>
      <c r="B20" s="81" t="s">
        <v>108</v>
      </c>
      <c r="C20" s="82" t="s">
        <v>81</v>
      </c>
      <c r="D20" s="82" t="s">
        <v>358</v>
      </c>
      <c r="E20" s="167" t="s">
        <v>362</v>
      </c>
      <c r="F20" s="83">
        <f t="shared" si="0"/>
        <v>30</v>
      </c>
      <c r="G20" s="84">
        <v>1</v>
      </c>
      <c r="H20" s="85">
        <f t="shared" si="12"/>
        <v>12</v>
      </c>
      <c r="I20" s="86">
        <v>0.001388888888888889</v>
      </c>
      <c r="J20" s="86">
        <f t="shared" si="13"/>
        <v>0.015277777777777777</v>
      </c>
      <c r="K20" s="167" t="s">
        <v>362</v>
      </c>
      <c r="L20" s="86">
        <f t="shared" si="14"/>
        <v>0.2513888888888889</v>
      </c>
      <c r="M20" s="86">
        <f t="shared" si="15"/>
        <v>0.3347222222222222</v>
      </c>
      <c r="N20" s="86">
        <f t="shared" si="16"/>
        <v>0.3694444444444444</v>
      </c>
      <c r="O20" s="86">
        <f t="shared" si="17"/>
        <v>0.41805555555555546</v>
      </c>
      <c r="P20" s="86">
        <f t="shared" si="18"/>
        <v>0.5013888888888889</v>
      </c>
      <c r="Q20" s="86">
        <f t="shared" si="19"/>
        <v>0.6055555555555555</v>
      </c>
      <c r="R20" s="86">
        <f t="shared" si="2"/>
        <v>0.7027777777777777</v>
      </c>
      <c r="S20" s="95">
        <f t="shared" si="3"/>
        <v>0.6680555555555555</v>
      </c>
      <c r="T20" s="82">
        <f t="shared" si="20"/>
        <v>10</v>
      </c>
      <c r="U20" s="150" t="s">
        <v>391</v>
      </c>
      <c r="V20" s="82" t="s">
        <v>31</v>
      </c>
      <c r="W20" s="82" t="s">
        <v>351</v>
      </c>
      <c r="X20" s="82">
        <v>34</v>
      </c>
      <c r="Y20" s="83">
        <f t="shared" si="1"/>
        <v>41.99999999999999</v>
      </c>
      <c r="Z20" s="84">
        <v>1.4</v>
      </c>
      <c r="AA20" s="85">
        <f t="shared" si="4"/>
        <v>16.9</v>
      </c>
      <c r="AB20" s="86">
        <v>0.001388888888888889</v>
      </c>
      <c r="AC20" s="86">
        <f t="shared" si="5"/>
        <v>0.01597222222222222</v>
      </c>
      <c r="AD20" s="86">
        <f t="shared" si="21"/>
        <v>0.2416666666666666</v>
      </c>
      <c r="AE20" s="86">
        <f t="shared" si="6"/>
        <v>0.38402777777777775</v>
      </c>
      <c r="AF20" s="86">
        <f t="shared" si="22"/>
        <v>0.46736111111111106</v>
      </c>
      <c r="AG20" s="86">
        <f t="shared" si="7"/>
        <v>0.5090277777777777</v>
      </c>
      <c r="AH20" s="86">
        <f t="shared" si="23"/>
        <v>0.5576388888888888</v>
      </c>
      <c r="AI20" s="86">
        <f t="shared" si="8"/>
        <v>0.6305555555555555</v>
      </c>
      <c r="AJ20" s="86">
        <f t="shared" si="9"/>
        <v>0.7243055555555555</v>
      </c>
      <c r="AK20" s="165">
        <f t="shared" si="10"/>
        <v>0.811111111111111</v>
      </c>
      <c r="AL20" s="62"/>
    </row>
    <row r="21" spans="1:38" s="43" customFormat="1" ht="12">
      <c r="A21" s="138">
        <f t="shared" si="11"/>
        <v>11</v>
      </c>
      <c r="B21" s="81" t="s">
        <v>371</v>
      </c>
      <c r="C21" s="82" t="s">
        <v>361</v>
      </c>
      <c r="D21" s="82">
        <v>742</v>
      </c>
      <c r="E21" s="167" t="s">
        <v>348</v>
      </c>
      <c r="F21" s="83">
        <f t="shared" si="0"/>
        <v>36</v>
      </c>
      <c r="G21" s="84">
        <v>1.8</v>
      </c>
      <c r="H21" s="85">
        <f t="shared" si="12"/>
        <v>13.8</v>
      </c>
      <c r="I21" s="86">
        <v>0.0020833333333333333</v>
      </c>
      <c r="J21" s="86">
        <f t="shared" si="13"/>
        <v>0.017361111111111112</v>
      </c>
      <c r="K21" s="167" t="s">
        <v>362</v>
      </c>
      <c r="L21" s="86">
        <f t="shared" si="14"/>
        <v>0.2534722222222222</v>
      </c>
      <c r="M21" s="86">
        <f t="shared" si="15"/>
        <v>0.3368055555555555</v>
      </c>
      <c r="N21" s="86">
        <f t="shared" si="16"/>
        <v>0.37152777777777773</v>
      </c>
      <c r="O21" s="86">
        <f t="shared" si="17"/>
        <v>0.4201388888888888</v>
      </c>
      <c r="P21" s="86">
        <f t="shared" si="18"/>
        <v>0.5034722222222222</v>
      </c>
      <c r="Q21" s="86">
        <f t="shared" si="19"/>
        <v>0.6076388888888888</v>
      </c>
      <c r="R21" s="86">
        <f t="shared" si="2"/>
        <v>0.704861111111111</v>
      </c>
      <c r="S21" s="95">
        <f t="shared" si="3"/>
        <v>0.6701388888888888</v>
      </c>
      <c r="T21" s="82">
        <f t="shared" si="20"/>
        <v>11</v>
      </c>
      <c r="U21" s="150" t="s">
        <v>412</v>
      </c>
      <c r="V21" s="82" t="s">
        <v>31</v>
      </c>
      <c r="W21" s="82" t="s">
        <v>351</v>
      </c>
      <c r="X21" s="82">
        <v>36</v>
      </c>
      <c r="Y21" s="83">
        <f t="shared" si="1"/>
        <v>35.99999999999999</v>
      </c>
      <c r="Z21" s="84">
        <v>0.6</v>
      </c>
      <c r="AA21" s="85">
        <f t="shared" si="4"/>
        <v>17.5</v>
      </c>
      <c r="AB21" s="86">
        <v>0.0006944444444444445</v>
      </c>
      <c r="AC21" s="86">
        <f t="shared" si="5"/>
        <v>0.016666666666666666</v>
      </c>
      <c r="AD21" s="86">
        <f t="shared" si="21"/>
        <v>0.24236111111111105</v>
      </c>
      <c r="AE21" s="86">
        <f t="shared" si="6"/>
        <v>0.3847222222222222</v>
      </c>
      <c r="AF21" s="86">
        <f t="shared" si="22"/>
        <v>0.4680555555555555</v>
      </c>
      <c r="AG21" s="86">
        <f t="shared" si="7"/>
        <v>0.5097222222222222</v>
      </c>
      <c r="AH21" s="86">
        <f t="shared" si="23"/>
        <v>0.5583333333333332</v>
      </c>
      <c r="AI21" s="86">
        <f t="shared" si="8"/>
        <v>0.63125</v>
      </c>
      <c r="AJ21" s="86">
        <f t="shared" si="9"/>
        <v>0.725</v>
      </c>
      <c r="AK21" s="165">
        <f t="shared" si="10"/>
        <v>0.8118055555555554</v>
      </c>
      <c r="AL21" s="62"/>
    </row>
    <row r="22" spans="1:38" s="43" customFormat="1" ht="12">
      <c r="A22" s="138">
        <f t="shared" si="11"/>
        <v>12</v>
      </c>
      <c r="B22" s="81" t="s">
        <v>372</v>
      </c>
      <c r="C22" s="82" t="s">
        <v>40</v>
      </c>
      <c r="D22" s="82">
        <v>742</v>
      </c>
      <c r="E22" s="167" t="s">
        <v>363</v>
      </c>
      <c r="F22" s="83">
        <f t="shared" si="0"/>
        <v>38</v>
      </c>
      <c r="G22" s="84">
        <v>1.9</v>
      </c>
      <c r="H22" s="85">
        <f t="shared" si="12"/>
        <v>15.700000000000001</v>
      </c>
      <c r="I22" s="86">
        <v>0.0020833333333333333</v>
      </c>
      <c r="J22" s="86">
        <f t="shared" si="13"/>
        <v>0.019444444444444445</v>
      </c>
      <c r="K22" s="167" t="s">
        <v>362</v>
      </c>
      <c r="L22" s="86">
        <f t="shared" si="14"/>
        <v>0.25555555555555554</v>
      </c>
      <c r="M22" s="86">
        <f t="shared" si="15"/>
        <v>0.33888888888888885</v>
      </c>
      <c r="N22" s="86">
        <f t="shared" si="16"/>
        <v>0.37361111111111106</v>
      </c>
      <c r="O22" s="86">
        <f t="shared" si="17"/>
        <v>0.4222222222222221</v>
      </c>
      <c r="P22" s="86">
        <f t="shared" si="18"/>
        <v>0.5055555555555555</v>
      </c>
      <c r="Q22" s="86">
        <f t="shared" si="19"/>
        <v>0.6097222222222222</v>
      </c>
      <c r="R22" s="86">
        <f t="shared" si="2"/>
        <v>0.7069444444444444</v>
      </c>
      <c r="S22" s="95">
        <f t="shared" si="3"/>
        <v>0.6722222222222222</v>
      </c>
      <c r="T22" s="82">
        <f t="shared" si="20"/>
        <v>12</v>
      </c>
      <c r="U22" s="150" t="s">
        <v>413</v>
      </c>
      <c r="V22" s="82" t="s">
        <v>31</v>
      </c>
      <c r="W22" s="82" t="s">
        <v>351</v>
      </c>
      <c r="X22" s="82">
        <v>38</v>
      </c>
      <c r="Y22" s="83">
        <f t="shared" si="1"/>
        <v>40</v>
      </c>
      <c r="Z22" s="84">
        <v>2</v>
      </c>
      <c r="AA22" s="85">
        <f t="shared" si="4"/>
        <v>19.5</v>
      </c>
      <c r="AB22" s="86">
        <v>0.0020833333333333333</v>
      </c>
      <c r="AC22" s="86">
        <f t="shared" si="5"/>
        <v>0.01875</v>
      </c>
      <c r="AD22" s="86">
        <f t="shared" si="21"/>
        <v>0.24444444444444438</v>
      </c>
      <c r="AE22" s="86">
        <f t="shared" si="6"/>
        <v>0.3868055555555555</v>
      </c>
      <c r="AF22" s="86">
        <f t="shared" si="22"/>
        <v>0.47013888888888883</v>
      </c>
      <c r="AG22" s="86">
        <f t="shared" si="7"/>
        <v>0.5118055555555555</v>
      </c>
      <c r="AH22" s="86">
        <f t="shared" si="23"/>
        <v>0.5604166666666666</v>
      </c>
      <c r="AI22" s="86">
        <f t="shared" si="8"/>
        <v>0.6333333333333333</v>
      </c>
      <c r="AJ22" s="86">
        <f t="shared" si="9"/>
        <v>0.7270833333333333</v>
      </c>
      <c r="AK22" s="165">
        <f t="shared" si="10"/>
        <v>0.8138888888888888</v>
      </c>
      <c r="AL22" s="62"/>
    </row>
    <row r="23" spans="1:38" s="43" customFormat="1" ht="12">
      <c r="A23" s="138">
        <f t="shared" si="11"/>
        <v>13</v>
      </c>
      <c r="B23" s="81" t="s">
        <v>373</v>
      </c>
      <c r="C23" s="82" t="s">
        <v>40</v>
      </c>
      <c r="D23" s="82">
        <v>742</v>
      </c>
      <c r="E23" s="167" t="s">
        <v>364</v>
      </c>
      <c r="F23" s="83">
        <f t="shared" si="0"/>
        <v>35.99999999999999</v>
      </c>
      <c r="G23" s="84">
        <v>1.2</v>
      </c>
      <c r="H23" s="85">
        <f t="shared" si="12"/>
        <v>16.900000000000002</v>
      </c>
      <c r="I23" s="86">
        <v>0.001388888888888889</v>
      </c>
      <c r="J23" s="86">
        <f t="shared" si="13"/>
        <v>0.020833333333333332</v>
      </c>
      <c r="K23" s="167" t="s">
        <v>362</v>
      </c>
      <c r="L23" s="86">
        <f t="shared" si="14"/>
        <v>0.2569444444444444</v>
      </c>
      <c r="M23" s="86">
        <f t="shared" si="15"/>
        <v>0.34027777777777773</v>
      </c>
      <c r="N23" s="86">
        <f t="shared" si="16"/>
        <v>0.37499999999999994</v>
      </c>
      <c r="O23" s="86">
        <f t="shared" si="17"/>
        <v>0.423611111111111</v>
      </c>
      <c r="P23" s="86">
        <f t="shared" si="18"/>
        <v>0.5069444444444444</v>
      </c>
      <c r="Q23" s="86">
        <f t="shared" si="19"/>
        <v>0.611111111111111</v>
      </c>
      <c r="R23" s="86">
        <f t="shared" si="2"/>
        <v>0.7083333333333333</v>
      </c>
      <c r="S23" s="95">
        <f t="shared" si="3"/>
        <v>0.673611111111111</v>
      </c>
      <c r="T23" s="82">
        <f t="shared" si="20"/>
        <v>13</v>
      </c>
      <c r="U23" s="150" t="s">
        <v>388</v>
      </c>
      <c r="V23" s="82" t="s">
        <v>31</v>
      </c>
      <c r="W23" s="82" t="s">
        <v>351</v>
      </c>
      <c r="X23" s="82">
        <v>40</v>
      </c>
      <c r="Y23" s="83">
        <f t="shared" si="1"/>
        <v>32</v>
      </c>
      <c r="Z23" s="84">
        <v>1.6</v>
      </c>
      <c r="AA23" s="85">
        <f t="shared" si="4"/>
        <v>21.1</v>
      </c>
      <c r="AB23" s="86">
        <v>0.0020833333333333333</v>
      </c>
      <c r="AC23" s="86">
        <f t="shared" si="5"/>
        <v>0.020833333333333332</v>
      </c>
      <c r="AD23" s="86">
        <f t="shared" si="21"/>
        <v>0.2465277777777777</v>
      </c>
      <c r="AE23" s="86">
        <f t="shared" si="6"/>
        <v>0.38888888888888884</v>
      </c>
      <c r="AF23" s="86">
        <f t="shared" si="22"/>
        <v>0.47222222222222215</v>
      </c>
      <c r="AG23" s="86">
        <f t="shared" si="7"/>
        <v>0.5138888888888888</v>
      </c>
      <c r="AH23" s="86">
        <f t="shared" si="23"/>
        <v>0.5624999999999999</v>
      </c>
      <c r="AI23" s="86">
        <f t="shared" si="8"/>
        <v>0.6354166666666666</v>
      </c>
      <c r="AJ23" s="86">
        <f t="shared" si="9"/>
        <v>0.7291666666666666</v>
      </c>
      <c r="AK23" s="165">
        <f t="shared" si="10"/>
        <v>0.8159722222222221</v>
      </c>
      <c r="AL23" s="62"/>
    </row>
    <row r="24" spans="1:38" s="43" customFormat="1" ht="12">
      <c r="A24" s="138">
        <f t="shared" si="11"/>
        <v>14</v>
      </c>
      <c r="B24" s="81" t="s">
        <v>374</v>
      </c>
      <c r="C24" s="82" t="s">
        <v>361</v>
      </c>
      <c r="D24" s="82">
        <v>742</v>
      </c>
      <c r="E24" s="167" t="s">
        <v>365</v>
      </c>
      <c r="F24" s="83">
        <f t="shared" si="0"/>
        <v>44</v>
      </c>
      <c r="G24" s="84">
        <v>2.2</v>
      </c>
      <c r="H24" s="85">
        <f t="shared" si="12"/>
        <v>19.1</v>
      </c>
      <c r="I24" s="86">
        <v>0.0020833333333333333</v>
      </c>
      <c r="J24" s="86">
        <f t="shared" si="13"/>
        <v>0.022916666666666665</v>
      </c>
      <c r="K24" s="167" t="s">
        <v>362</v>
      </c>
      <c r="L24" s="86">
        <f t="shared" si="14"/>
        <v>0.25902777777777775</v>
      </c>
      <c r="M24" s="86">
        <f t="shared" si="15"/>
        <v>0.34236111111111106</v>
      </c>
      <c r="N24" s="86">
        <f t="shared" si="16"/>
        <v>0.37708333333333327</v>
      </c>
      <c r="O24" s="86">
        <f t="shared" si="17"/>
        <v>0.4256944444444443</v>
      </c>
      <c r="P24" s="86">
        <f t="shared" si="18"/>
        <v>0.5090277777777777</v>
      </c>
      <c r="Q24" s="86">
        <f t="shared" si="19"/>
        <v>0.6131944444444444</v>
      </c>
      <c r="R24" s="86">
        <f t="shared" si="2"/>
        <v>0.7104166666666666</v>
      </c>
      <c r="S24" s="95">
        <f t="shared" si="3"/>
        <v>0.6756944444444444</v>
      </c>
      <c r="T24" s="82">
        <f t="shared" si="20"/>
        <v>14</v>
      </c>
      <c r="U24" s="150" t="s">
        <v>414</v>
      </c>
      <c r="V24" s="82" t="s">
        <v>31</v>
      </c>
      <c r="W24" s="82" t="s">
        <v>351</v>
      </c>
      <c r="X24" s="82">
        <v>42</v>
      </c>
      <c r="Y24" s="83">
        <f t="shared" si="1"/>
        <v>27</v>
      </c>
      <c r="Z24" s="84">
        <v>0.9</v>
      </c>
      <c r="AA24" s="85">
        <f t="shared" si="4"/>
        <v>22</v>
      </c>
      <c r="AB24" s="86">
        <v>0.001388888888888889</v>
      </c>
      <c r="AC24" s="86">
        <f t="shared" si="5"/>
        <v>0.02222222222222222</v>
      </c>
      <c r="AD24" s="86">
        <f t="shared" si="21"/>
        <v>0.2479166666666666</v>
      </c>
      <c r="AE24" s="86">
        <f t="shared" si="6"/>
        <v>0.3902777777777777</v>
      </c>
      <c r="AF24" s="86">
        <f t="shared" si="22"/>
        <v>0.47361111111111104</v>
      </c>
      <c r="AG24" s="86">
        <f t="shared" si="7"/>
        <v>0.5152777777777777</v>
      </c>
      <c r="AH24" s="86">
        <f t="shared" si="23"/>
        <v>0.5638888888888888</v>
      </c>
      <c r="AI24" s="86">
        <f t="shared" si="8"/>
        <v>0.6368055555555555</v>
      </c>
      <c r="AJ24" s="86">
        <f t="shared" si="9"/>
        <v>0.7305555555555555</v>
      </c>
      <c r="AK24" s="165">
        <f t="shared" si="10"/>
        <v>0.817361111111111</v>
      </c>
      <c r="AL24" s="62"/>
    </row>
    <row r="25" spans="1:38" s="43" customFormat="1" ht="12">
      <c r="A25" s="138">
        <f t="shared" si="11"/>
        <v>15</v>
      </c>
      <c r="B25" s="81" t="s">
        <v>375</v>
      </c>
      <c r="C25" s="82" t="s">
        <v>40</v>
      </c>
      <c r="D25" s="82">
        <v>742</v>
      </c>
      <c r="E25" s="82">
        <v>10</v>
      </c>
      <c r="F25" s="83">
        <f t="shared" si="0"/>
        <v>41.99999999999999</v>
      </c>
      <c r="G25" s="84">
        <v>0.7</v>
      </c>
      <c r="H25" s="85">
        <f t="shared" si="12"/>
        <v>19.8</v>
      </c>
      <c r="I25" s="86">
        <v>0.0006944444444444445</v>
      </c>
      <c r="J25" s="86">
        <f t="shared" si="13"/>
        <v>0.02361111111111111</v>
      </c>
      <c r="K25" s="167" t="s">
        <v>362</v>
      </c>
      <c r="L25" s="86">
        <f t="shared" si="14"/>
        <v>0.2597222222222222</v>
      </c>
      <c r="M25" s="86">
        <f t="shared" si="15"/>
        <v>0.3430555555555555</v>
      </c>
      <c r="N25" s="86">
        <f t="shared" si="16"/>
        <v>0.3777777777777777</v>
      </c>
      <c r="O25" s="86">
        <f t="shared" si="17"/>
        <v>0.42638888888888876</v>
      </c>
      <c r="P25" s="86">
        <f t="shared" si="18"/>
        <v>0.5097222222222222</v>
      </c>
      <c r="Q25" s="86">
        <f t="shared" si="19"/>
        <v>0.6138888888888888</v>
      </c>
      <c r="R25" s="86">
        <f t="shared" si="2"/>
        <v>0.711111111111111</v>
      </c>
      <c r="S25" s="95">
        <f t="shared" si="3"/>
        <v>0.6763888888888888</v>
      </c>
      <c r="T25" s="82">
        <f t="shared" si="20"/>
        <v>15</v>
      </c>
      <c r="U25" s="150" t="s">
        <v>415</v>
      </c>
      <c r="V25" s="82" t="s">
        <v>31</v>
      </c>
      <c r="W25" s="82" t="s">
        <v>352</v>
      </c>
      <c r="X25" s="82">
        <v>14</v>
      </c>
      <c r="Y25" s="83">
        <f t="shared" si="1"/>
        <v>26</v>
      </c>
      <c r="Z25" s="84">
        <v>1.3</v>
      </c>
      <c r="AA25" s="85">
        <f t="shared" si="4"/>
        <v>23.3</v>
      </c>
      <c r="AB25" s="86">
        <v>0.0020833333333333333</v>
      </c>
      <c r="AC25" s="86">
        <f t="shared" si="5"/>
        <v>0.024305555555555552</v>
      </c>
      <c r="AD25" s="86">
        <f t="shared" si="21"/>
        <v>0.24999999999999992</v>
      </c>
      <c r="AE25" s="86">
        <f t="shared" si="6"/>
        <v>0.39236111111111105</v>
      </c>
      <c r="AF25" s="86">
        <f t="shared" si="22"/>
        <v>0.47569444444444436</v>
      </c>
      <c r="AG25" s="86">
        <f t="shared" si="7"/>
        <v>0.517361111111111</v>
      </c>
      <c r="AH25" s="86">
        <f t="shared" si="23"/>
        <v>0.5659722222222221</v>
      </c>
      <c r="AI25" s="86">
        <f t="shared" si="8"/>
        <v>0.6388888888888888</v>
      </c>
      <c r="AJ25" s="86">
        <f t="shared" si="9"/>
        <v>0.7326388888888888</v>
      </c>
      <c r="AK25" s="165">
        <f t="shared" si="10"/>
        <v>0.8194444444444443</v>
      </c>
      <c r="AL25" s="62"/>
    </row>
    <row r="26" spans="1:38" s="43" customFormat="1" ht="12">
      <c r="A26" s="138">
        <f t="shared" si="11"/>
        <v>16</v>
      </c>
      <c r="B26" s="81" t="s">
        <v>376</v>
      </c>
      <c r="C26" s="82" t="s">
        <v>361</v>
      </c>
      <c r="D26" s="82">
        <v>742</v>
      </c>
      <c r="E26" s="82">
        <v>12</v>
      </c>
      <c r="F26" s="83">
        <f t="shared" si="0"/>
        <v>43.5</v>
      </c>
      <c r="G26" s="84">
        <v>2.9</v>
      </c>
      <c r="H26" s="85">
        <f t="shared" si="12"/>
        <v>22.7</v>
      </c>
      <c r="I26" s="86">
        <v>0.002777777777777778</v>
      </c>
      <c r="J26" s="86">
        <f t="shared" si="13"/>
        <v>0.02638888888888889</v>
      </c>
      <c r="K26" s="167" t="s">
        <v>362</v>
      </c>
      <c r="L26" s="86">
        <f t="shared" si="14"/>
        <v>0.26249999999999996</v>
      </c>
      <c r="M26" s="86">
        <f t="shared" si="15"/>
        <v>0.34583333333333327</v>
      </c>
      <c r="N26" s="86">
        <f t="shared" si="16"/>
        <v>0.3805555555555555</v>
      </c>
      <c r="O26" s="86">
        <f t="shared" si="17"/>
        <v>0.42916666666666653</v>
      </c>
      <c r="P26" s="86">
        <f t="shared" si="18"/>
        <v>0.5125</v>
      </c>
      <c r="Q26" s="86">
        <f t="shared" si="19"/>
        <v>0.6166666666666666</v>
      </c>
      <c r="R26" s="86">
        <f t="shared" si="2"/>
        <v>0.7138888888888888</v>
      </c>
      <c r="S26" s="95">
        <f t="shared" si="3"/>
        <v>0.6791666666666666</v>
      </c>
      <c r="T26" s="82">
        <f t="shared" si="20"/>
        <v>16</v>
      </c>
      <c r="U26" s="150" t="s">
        <v>416</v>
      </c>
      <c r="V26" s="82" t="s">
        <v>31</v>
      </c>
      <c r="W26" s="82" t="s">
        <v>353</v>
      </c>
      <c r="X26" s="82">
        <v>11</v>
      </c>
      <c r="Y26" s="83">
        <f t="shared" si="1"/>
        <v>46.5</v>
      </c>
      <c r="Z26" s="84">
        <v>3.1</v>
      </c>
      <c r="AA26" s="85">
        <f t="shared" si="4"/>
        <v>26.400000000000002</v>
      </c>
      <c r="AB26" s="86">
        <v>0.002777777777777778</v>
      </c>
      <c r="AC26" s="86">
        <f t="shared" si="5"/>
        <v>0.02708333333333333</v>
      </c>
      <c r="AD26" s="86">
        <f t="shared" si="21"/>
        <v>0.2527777777777777</v>
      </c>
      <c r="AE26" s="86">
        <f t="shared" si="6"/>
        <v>0.3951388888888888</v>
      </c>
      <c r="AF26" s="86">
        <f t="shared" si="22"/>
        <v>0.47847222222222213</v>
      </c>
      <c r="AG26" s="86">
        <f t="shared" si="7"/>
        <v>0.5201388888888888</v>
      </c>
      <c r="AH26" s="86">
        <f t="shared" si="23"/>
        <v>0.5687499999999999</v>
      </c>
      <c r="AI26" s="86">
        <f t="shared" si="8"/>
        <v>0.6416666666666666</v>
      </c>
      <c r="AJ26" s="86">
        <f t="shared" si="9"/>
        <v>0.7354166666666666</v>
      </c>
      <c r="AK26" s="165">
        <f t="shared" si="10"/>
        <v>0.8222222222222221</v>
      </c>
      <c r="AL26" s="62"/>
    </row>
    <row r="27" spans="1:38" s="43" customFormat="1" ht="12">
      <c r="A27" s="138">
        <f t="shared" si="11"/>
        <v>17</v>
      </c>
      <c r="B27" s="81" t="s">
        <v>377</v>
      </c>
      <c r="C27" s="82" t="s">
        <v>361</v>
      </c>
      <c r="D27" s="82">
        <v>742</v>
      </c>
      <c r="E27" s="82">
        <v>14</v>
      </c>
      <c r="F27" s="83">
        <f t="shared" si="0"/>
        <v>35.99999999999999</v>
      </c>
      <c r="G27" s="84">
        <v>1.2</v>
      </c>
      <c r="H27" s="85">
        <f t="shared" si="12"/>
        <v>23.9</v>
      </c>
      <c r="I27" s="86">
        <v>0.001388888888888889</v>
      </c>
      <c r="J27" s="86">
        <f t="shared" si="13"/>
        <v>0.027777777777777776</v>
      </c>
      <c r="K27" s="167" t="s">
        <v>362</v>
      </c>
      <c r="L27" s="86">
        <f t="shared" si="14"/>
        <v>0.26388888888888884</v>
      </c>
      <c r="M27" s="86">
        <f t="shared" si="15"/>
        <v>0.34722222222222215</v>
      </c>
      <c r="N27" s="86">
        <f t="shared" si="16"/>
        <v>0.38194444444444436</v>
      </c>
      <c r="O27" s="86">
        <f t="shared" si="17"/>
        <v>0.4305555555555554</v>
      </c>
      <c r="P27" s="86">
        <f t="shared" si="18"/>
        <v>0.5138888888888888</v>
      </c>
      <c r="Q27" s="86">
        <f t="shared" si="19"/>
        <v>0.6180555555555555</v>
      </c>
      <c r="R27" s="86">
        <f t="shared" si="2"/>
        <v>0.7152777777777777</v>
      </c>
      <c r="S27" s="95">
        <f t="shared" si="3"/>
        <v>0.6805555555555555</v>
      </c>
      <c r="T27" s="82">
        <f t="shared" si="20"/>
        <v>17</v>
      </c>
      <c r="U27" s="150" t="s">
        <v>417</v>
      </c>
      <c r="V27" s="82" t="s">
        <v>31</v>
      </c>
      <c r="W27" s="167" t="s">
        <v>353</v>
      </c>
      <c r="X27" s="167" t="s">
        <v>366</v>
      </c>
      <c r="Y27" s="83">
        <f t="shared" si="1"/>
        <v>44</v>
      </c>
      <c r="Z27" s="84">
        <v>2.2</v>
      </c>
      <c r="AA27" s="85">
        <f t="shared" si="4"/>
        <v>28.6</v>
      </c>
      <c r="AB27" s="86">
        <v>0.0020833333333333333</v>
      </c>
      <c r="AC27" s="86">
        <f t="shared" si="5"/>
        <v>0.029166666666666664</v>
      </c>
      <c r="AD27" s="86">
        <f t="shared" si="21"/>
        <v>0.25486111111111104</v>
      </c>
      <c r="AE27" s="86">
        <f t="shared" si="6"/>
        <v>0.39722222222222214</v>
      </c>
      <c r="AF27" s="86">
        <f t="shared" si="22"/>
        <v>0.48055555555555546</v>
      </c>
      <c r="AG27" s="86">
        <f t="shared" si="7"/>
        <v>0.5222222222222221</v>
      </c>
      <c r="AH27" s="86">
        <f t="shared" si="23"/>
        <v>0.5708333333333332</v>
      </c>
      <c r="AI27" s="86">
        <f t="shared" si="8"/>
        <v>0.6437499999999999</v>
      </c>
      <c r="AJ27" s="86">
        <f t="shared" si="9"/>
        <v>0.7374999999999999</v>
      </c>
      <c r="AK27" s="165">
        <f t="shared" si="10"/>
        <v>0.8243055555555554</v>
      </c>
      <c r="AL27" s="62"/>
    </row>
    <row r="28" spans="1:38" s="43" customFormat="1" ht="12">
      <c r="A28" s="138">
        <f t="shared" si="11"/>
        <v>18</v>
      </c>
      <c r="B28" s="81" t="s">
        <v>378</v>
      </c>
      <c r="C28" s="82" t="s">
        <v>361</v>
      </c>
      <c r="D28" s="82">
        <v>742</v>
      </c>
      <c r="E28" s="82">
        <v>16</v>
      </c>
      <c r="F28" s="83">
        <f t="shared" si="0"/>
        <v>30</v>
      </c>
      <c r="G28" s="84">
        <v>1</v>
      </c>
      <c r="H28" s="85">
        <f t="shared" si="12"/>
        <v>24.9</v>
      </c>
      <c r="I28" s="86">
        <v>0.001388888888888889</v>
      </c>
      <c r="J28" s="86">
        <f t="shared" si="13"/>
        <v>0.029166666666666664</v>
      </c>
      <c r="K28" s="167" t="s">
        <v>362</v>
      </c>
      <c r="L28" s="86">
        <f t="shared" si="14"/>
        <v>0.2652777777777777</v>
      </c>
      <c r="M28" s="86">
        <f t="shared" si="15"/>
        <v>0.34861111111111104</v>
      </c>
      <c r="N28" s="86">
        <f t="shared" si="16"/>
        <v>0.38333333333333325</v>
      </c>
      <c r="O28" s="86">
        <f t="shared" si="17"/>
        <v>0.4319444444444443</v>
      </c>
      <c r="P28" s="86">
        <f t="shared" si="18"/>
        <v>0.5152777777777777</v>
      </c>
      <c r="Q28" s="86">
        <f t="shared" si="19"/>
        <v>0.6194444444444444</v>
      </c>
      <c r="R28" s="86">
        <f t="shared" si="2"/>
        <v>0.7166666666666666</v>
      </c>
      <c r="S28" s="95">
        <f t="shared" si="3"/>
        <v>0.6819444444444444</v>
      </c>
      <c r="T28" s="82">
        <f t="shared" si="20"/>
        <v>18</v>
      </c>
      <c r="U28" s="150" t="s">
        <v>384</v>
      </c>
      <c r="V28" s="82" t="s">
        <v>31</v>
      </c>
      <c r="W28" s="167" t="s">
        <v>353</v>
      </c>
      <c r="X28" s="167" t="s">
        <v>367</v>
      </c>
      <c r="Y28" s="83">
        <f t="shared" si="1"/>
        <v>44</v>
      </c>
      <c r="Z28" s="84">
        <v>2.2</v>
      </c>
      <c r="AA28" s="85">
        <f t="shared" si="4"/>
        <v>30.8</v>
      </c>
      <c r="AB28" s="86">
        <v>0.0020833333333333333</v>
      </c>
      <c r="AC28" s="86">
        <f t="shared" si="5"/>
        <v>0.031249999999999997</v>
      </c>
      <c r="AD28" s="86">
        <f t="shared" si="21"/>
        <v>0.25694444444444436</v>
      </c>
      <c r="AE28" s="86">
        <f t="shared" si="6"/>
        <v>0.39930555555555547</v>
      </c>
      <c r="AF28" s="86">
        <f t="shared" si="22"/>
        <v>0.4826388888888888</v>
      </c>
      <c r="AG28" s="86">
        <f t="shared" si="7"/>
        <v>0.5243055555555555</v>
      </c>
      <c r="AH28" s="86">
        <f t="shared" si="23"/>
        <v>0.5729166666666665</v>
      </c>
      <c r="AI28" s="86">
        <f t="shared" si="8"/>
        <v>0.6458333333333333</v>
      </c>
      <c r="AJ28" s="86">
        <f t="shared" si="9"/>
        <v>0.7395833333333333</v>
      </c>
      <c r="AK28" s="165">
        <f t="shared" si="10"/>
        <v>0.8263888888888887</v>
      </c>
      <c r="AL28" s="62"/>
    </row>
    <row r="29" spans="1:38" s="43" customFormat="1" ht="12">
      <c r="A29" s="138">
        <f t="shared" si="11"/>
        <v>19</v>
      </c>
      <c r="B29" s="81" t="s">
        <v>261</v>
      </c>
      <c r="C29" s="82" t="s">
        <v>31</v>
      </c>
      <c r="D29" s="82" t="s">
        <v>357</v>
      </c>
      <c r="E29" s="167" t="s">
        <v>362</v>
      </c>
      <c r="F29" s="83">
        <f t="shared" si="0"/>
        <v>30</v>
      </c>
      <c r="G29" s="84">
        <v>1</v>
      </c>
      <c r="H29" s="85">
        <f t="shared" si="12"/>
        <v>25.9</v>
      </c>
      <c r="I29" s="86">
        <v>0.001388888888888889</v>
      </c>
      <c r="J29" s="86">
        <f t="shared" si="13"/>
        <v>0.03055555555555555</v>
      </c>
      <c r="K29" s="167" t="s">
        <v>362</v>
      </c>
      <c r="L29" s="86">
        <f t="shared" si="14"/>
        <v>0.2666666666666666</v>
      </c>
      <c r="M29" s="86">
        <f t="shared" si="15"/>
        <v>0.3499999999999999</v>
      </c>
      <c r="N29" s="86">
        <f t="shared" si="16"/>
        <v>0.38472222222222213</v>
      </c>
      <c r="O29" s="86">
        <f t="shared" si="17"/>
        <v>0.4333333333333332</v>
      </c>
      <c r="P29" s="86">
        <f t="shared" si="18"/>
        <v>0.5166666666666666</v>
      </c>
      <c r="Q29" s="86">
        <f t="shared" si="19"/>
        <v>0.6208333333333332</v>
      </c>
      <c r="R29" s="86">
        <f t="shared" si="2"/>
        <v>0.7180555555555554</v>
      </c>
      <c r="S29" s="95">
        <f t="shared" si="3"/>
        <v>0.6833333333333332</v>
      </c>
      <c r="T29" s="82">
        <f t="shared" si="20"/>
        <v>19</v>
      </c>
      <c r="U29" s="150" t="s">
        <v>418</v>
      </c>
      <c r="V29" s="82" t="s">
        <v>31</v>
      </c>
      <c r="W29" s="167" t="s">
        <v>353</v>
      </c>
      <c r="X29" s="167" t="s">
        <v>401</v>
      </c>
      <c r="Y29" s="83">
        <f t="shared" si="1"/>
        <v>51</v>
      </c>
      <c r="Z29" s="84">
        <v>1.7</v>
      </c>
      <c r="AA29" s="85">
        <f t="shared" si="4"/>
        <v>32.5</v>
      </c>
      <c r="AB29" s="86">
        <v>0.001388888888888889</v>
      </c>
      <c r="AC29" s="86">
        <f t="shared" si="5"/>
        <v>0.032638888888888884</v>
      </c>
      <c r="AD29" s="86">
        <f t="shared" si="21"/>
        <v>0.25833333333333325</v>
      </c>
      <c r="AE29" s="86">
        <f t="shared" si="6"/>
        <v>0.40069444444444435</v>
      </c>
      <c r="AF29" s="86">
        <f t="shared" si="22"/>
        <v>0.48402777777777767</v>
      </c>
      <c r="AG29" s="86">
        <f t="shared" si="7"/>
        <v>0.5256944444444444</v>
      </c>
      <c r="AH29" s="86">
        <f t="shared" si="23"/>
        <v>0.5743055555555554</v>
      </c>
      <c r="AI29" s="86">
        <f t="shared" si="8"/>
        <v>0.6472222222222221</v>
      </c>
      <c r="AJ29" s="86">
        <f t="shared" si="9"/>
        <v>0.7409722222222221</v>
      </c>
      <c r="AK29" s="165">
        <f t="shared" si="10"/>
        <v>0.8277777777777776</v>
      </c>
      <c r="AL29" s="62"/>
    </row>
    <row r="30" spans="1:38" s="43" customFormat="1" ht="12">
      <c r="A30" s="138">
        <f t="shared" si="11"/>
        <v>20</v>
      </c>
      <c r="B30" s="81" t="s">
        <v>379</v>
      </c>
      <c r="C30" s="82" t="s">
        <v>31</v>
      </c>
      <c r="D30" s="82" t="s">
        <v>357</v>
      </c>
      <c r="E30" s="82" t="s">
        <v>349</v>
      </c>
      <c r="F30" s="83">
        <f>IF(G30&gt;0.2,G30/I30/24,"-")</f>
        <v>54</v>
      </c>
      <c r="G30" s="84">
        <v>3.6</v>
      </c>
      <c r="H30" s="85">
        <f t="shared" si="12"/>
        <v>29.5</v>
      </c>
      <c r="I30" s="86">
        <v>0.002777777777777778</v>
      </c>
      <c r="J30" s="86">
        <f t="shared" si="13"/>
        <v>0.033333333333333326</v>
      </c>
      <c r="K30" s="167" t="s">
        <v>362</v>
      </c>
      <c r="L30" s="86">
        <f t="shared" si="14"/>
        <v>0.2694444444444444</v>
      </c>
      <c r="M30" s="86">
        <f t="shared" si="15"/>
        <v>0.3527777777777777</v>
      </c>
      <c r="N30" s="86">
        <f t="shared" si="16"/>
        <v>0.3874999999999999</v>
      </c>
      <c r="O30" s="86">
        <f t="shared" si="17"/>
        <v>0.43611111111111095</v>
      </c>
      <c r="P30" s="86">
        <f t="shared" si="18"/>
        <v>0.5194444444444444</v>
      </c>
      <c r="Q30" s="86">
        <f t="shared" si="19"/>
        <v>0.623611111111111</v>
      </c>
      <c r="R30" s="86">
        <f t="shared" si="2"/>
        <v>0.7208333333333332</v>
      </c>
      <c r="S30" s="95">
        <f t="shared" si="3"/>
        <v>0.686111111111111</v>
      </c>
      <c r="T30" s="82">
        <f t="shared" si="20"/>
        <v>20</v>
      </c>
      <c r="U30" s="150" t="s">
        <v>382</v>
      </c>
      <c r="V30" s="82" t="s">
        <v>31</v>
      </c>
      <c r="W30" s="167" t="s">
        <v>353</v>
      </c>
      <c r="X30" s="167" t="s">
        <v>402</v>
      </c>
      <c r="Y30" s="83">
        <f t="shared" si="1"/>
        <v>39</v>
      </c>
      <c r="Z30" s="84">
        <v>1.3</v>
      </c>
      <c r="AA30" s="85">
        <f t="shared" si="4"/>
        <v>33.8</v>
      </c>
      <c r="AB30" s="86">
        <v>0.001388888888888889</v>
      </c>
      <c r="AC30" s="86">
        <f t="shared" si="5"/>
        <v>0.034027777777777775</v>
      </c>
      <c r="AD30" s="86">
        <f t="shared" si="21"/>
        <v>0.25972222222222213</v>
      </c>
      <c r="AE30" s="86">
        <f t="shared" si="6"/>
        <v>0.40208333333333324</v>
      </c>
      <c r="AF30" s="86">
        <f t="shared" si="22"/>
        <v>0.48541666666666655</v>
      </c>
      <c r="AG30" s="86">
        <f t="shared" si="7"/>
        <v>0.5270833333333332</v>
      </c>
      <c r="AH30" s="86">
        <f t="shared" si="23"/>
        <v>0.5756944444444443</v>
      </c>
      <c r="AI30" s="86">
        <f t="shared" si="8"/>
        <v>0.648611111111111</v>
      </c>
      <c r="AJ30" s="86">
        <f t="shared" si="9"/>
        <v>0.742361111111111</v>
      </c>
      <c r="AK30" s="165">
        <f t="shared" si="10"/>
        <v>0.8291666666666665</v>
      </c>
      <c r="AL30" s="62"/>
    </row>
    <row r="31" spans="1:38" s="43" customFormat="1" ht="12">
      <c r="A31" s="138">
        <f t="shared" si="11"/>
        <v>21</v>
      </c>
      <c r="B31" s="81" t="s">
        <v>308</v>
      </c>
      <c r="C31" s="82" t="s">
        <v>31</v>
      </c>
      <c r="D31" s="82" t="s">
        <v>356</v>
      </c>
      <c r="E31" s="167" t="s">
        <v>362</v>
      </c>
      <c r="F31" s="83">
        <f>IF(G31&gt;0.2,G31/I31/24,"-")</f>
        <v>51.6</v>
      </c>
      <c r="G31" s="84">
        <v>4.3</v>
      </c>
      <c r="H31" s="85">
        <f t="shared" si="12"/>
        <v>33.8</v>
      </c>
      <c r="I31" s="86">
        <v>0.003472222222222222</v>
      </c>
      <c r="J31" s="86">
        <f t="shared" si="13"/>
        <v>0.03680555555555555</v>
      </c>
      <c r="K31" s="167" t="s">
        <v>362</v>
      </c>
      <c r="L31" s="86">
        <f t="shared" si="14"/>
        <v>0.2729166666666666</v>
      </c>
      <c r="M31" s="86">
        <f t="shared" si="15"/>
        <v>0.3562499999999999</v>
      </c>
      <c r="N31" s="86">
        <f t="shared" si="16"/>
        <v>0.3909722222222221</v>
      </c>
      <c r="O31" s="86">
        <f t="shared" si="17"/>
        <v>0.43958333333333316</v>
      </c>
      <c r="P31" s="86">
        <f t="shared" si="18"/>
        <v>0.5229166666666666</v>
      </c>
      <c r="Q31" s="86">
        <f t="shared" si="19"/>
        <v>0.6270833333333332</v>
      </c>
      <c r="R31" s="86">
        <f t="shared" si="2"/>
        <v>0.7243055555555554</v>
      </c>
      <c r="S31" s="95">
        <f t="shared" si="3"/>
        <v>0.6895833333333332</v>
      </c>
      <c r="T31" s="82">
        <f t="shared" si="20"/>
        <v>21</v>
      </c>
      <c r="U31" s="150" t="s">
        <v>419</v>
      </c>
      <c r="V31" s="82" t="s">
        <v>31</v>
      </c>
      <c r="W31" s="167" t="s">
        <v>353</v>
      </c>
      <c r="X31" s="167" t="s">
        <v>403</v>
      </c>
      <c r="Y31" s="83">
        <f t="shared" si="1"/>
        <v>30</v>
      </c>
      <c r="Z31" s="84">
        <v>1</v>
      </c>
      <c r="AA31" s="85">
        <f t="shared" si="4"/>
        <v>34.8</v>
      </c>
      <c r="AB31" s="86">
        <v>0.001388888888888889</v>
      </c>
      <c r="AC31" s="86">
        <f t="shared" si="5"/>
        <v>0.035416666666666666</v>
      </c>
      <c r="AD31" s="86">
        <f t="shared" si="21"/>
        <v>0.261111111111111</v>
      </c>
      <c r="AE31" s="86">
        <f t="shared" si="6"/>
        <v>0.4034722222222221</v>
      </c>
      <c r="AF31" s="86">
        <f t="shared" si="22"/>
        <v>0.48680555555555544</v>
      </c>
      <c r="AG31" s="86">
        <f t="shared" si="7"/>
        <v>0.5284722222222221</v>
      </c>
      <c r="AH31" s="86">
        <f t="shared" si="23"/>
        <v>0.5770833333333332</v>
      </c>
      <c r="AI31" s="86">
        <f t="shared" si="8"/>
        <v>0.6499999999999999</v>
      </c>
      <c r="AJ31" s="86">
        <f t="shared" si="9"/>
        <v>0.7437499999999999</v>
      </c>
      <c r="AK31" s="165">
        <f t="shared" si="10"/>
        <v>0.8305555555555554</v>
      </c>
      <c r="AL31" s="62"/>
    </row>
    <row r="32" spans="1:38" s="43" customFormat="1" ht="12">
      <c r="A32" s="138">
        <f t="shared" si="11"/>
        <v>22</v>
      </c>
      <c r="B32" s="81" t="s">
        <v>307</v>
      </c>
      <c r="C32" s="82" t="s">
        <v>31</v>
      </c>
      <c r="D32" s="82" t="s">
        <v>356</v>
      </c>
      <c r="E32" s="167" t="s">
        <v>362</v>
      </c>
      <c r="F32" s="83">
        <f t="shared" si="0"/>
        <v>30</v>
      </c>
      <c r="G32" s="84">
        <v>1</v>
      </c>
      <c r="H32" s="85">
        <f t="shared" si="12"/>
        <v>34.8</v>
      </c>
      <c r="I32" s="86">
        <v>0.001388888888888889</v>
      </c>
      <c r="J32" s="86">
        <f t="shared" si="13"/>
        <v>0.03819444444444444</v>
      </c>
      <c r="K32" s="167" t="s">
        <v>362</v>
      </c>
      <c r="L32" s="86">
        <f t="shared" si="14"/>
        <v>0.27430555555555547</v>
      </c>
      <c r="M32" s="86">
        <f t="shared" si="15"/>
        <v>0.3576388888888888</v>
      </c>
      <c r="N32" s="86">
        <f t="shared" si="16"/>
        <v>0.392361111111111</v>
      </c>
      <c r="O32" s="86">
        <f t="shared" si="17"/>
        <v>0.44097222222222204</v>
      </c>
      <c r="P32" s="86">
        <f t="shared" si="18"/>
        <v>0.5243055555555555</v>
      </c>
      <c r="Q32" s="86">
        <f t="shared" si="19"/>
        <v>0.6284722222222221</v>
      </c>
      <c r="R32" s="86">
        <f t="shared" si="2"/>
        <v>0.7256944444444443</v>
      </c>
      <c r="S32" s="95">
        <f t="shared" si="3"/>
        <v>0.6909722222222221</v>
      </c>
      <c r="T32" s="82">
        <f t="shared" si="20"/>
        <v>22</v>
      </c>
      <c r="U32" s="150" t="s">
        <v>222</v>
      </c>
      <c r="V32" s="82" t="s">
        <v>361</v>
      </c>
      <c r="W32" s="82">
        <v>742</v>
      </c>
      <c r="X32" s="82">
        <v>48</v>
      </c>
      <c r="Y32" s="83">
        <f t="shared" si="1"/>
        <v>30</v>
      </c>
      <c r="Z32" s="84">
        <v>1</v>
      </c>
      <c r="AA32" s="85">
        <f t="shared" si="4"/>
        <v>35.8</v>
      </c>
      <c r="AB32" s="86">
        <v>0.001388888888888889</v>
      </c>
      <c r="AC32" s="86">
        <f t="shared" si="5"/>
        <v>0.03680555555555556</v>
      </c>
      <c r="AD32" s="86">
        <f t="shared" si="21"/>
        <v>0.2624999999999999</v>
      </c>
      <c r="AE32" s="86">
        <f t="shared" si="6"/>
        <v>0.404861111111111</v>
      </c>
      <c r="AF32" s="86">
        <f t="shared" si="22"/>
        <v>0.4881944444444443</v>
      </c>
      <c r="AG32" s="86">
        <f t="shared" si="7"/>
        <v>0.529861111111111</v>
      </c>
      <c r="AH32" s="86">
        <f t="shared" si="23"/>
        <v>0.578472222222222</v>
      </c>
      <c r="AI32" s="86">
        <f t="shared" si="8"/>
        <v>0.6513888888888888</v>
      </c>
      <c r="AJ32" s="86">
        <f t="shared" si="9"/>
        <v>0.7451388888888888</v>
      </c>
      <c r="AK32" s="165">
        <f t="shared" si="10"/>
        <v>0.8319444444444443</v>
      </c>
      <c r="AL32" s="62"/>
    </row>
    <row r="33" spans="1:38" s="43" customFormat="1" ht="12">
      <c r="A33" s="138">
        <f t="shared" si="11"/>
        <v>23</v>
      </c>
      <c r="B33" s="81" t="s">
        <v>308</v>
      </c>
      <c r="C33" s="82" t="s">
        <v>31</v>
      </c>
      <c r="D33" s="82" t="s">
        <v>356</v>
      </c>
      <c r="E33" s="167" t="s">
        <v>362</v>
      </c>
      <c r="F33" s="83">
        <f t="shared" si="0"/>
        <v>27</v>
      </c>
      <c r="G33" s="84">
        <v>0.9</v>
      </c>
      <c r="H33" s="85">
        <f t="shared" si="12"/>
        <v>35.699999999999996</v>
      </c>
      <c r="I33" s="86">
        <v>0.001388888888888889</v>
      </c>
      <c r="J33" s="86">
        <f t="shared" si="13"/>
        <v>0.03958333333333333</v>
      </c>
      <c r="K33" s="167" t="s">
        <v>362</v>
      </c>
      <c r="L33" s="86">
        <f t="shared" si="14"/>
        <v>0.27569444444444435</v>
      </c>
      <c r="M33" s="86">
        <f t="shared" si="15"/>
        <v>0.35902777777777767</v>
      </c>
      <c r="N33" s="86">
        <f t="shared" si="16"/>
        <v>0.3937499999999999</v>
      </c>
      <c r="O33" s="86">
        <f t="shared" si="17"/>
        <v>0.4423611111111109</v>
      </c>
      <c r="P33" s="86">
        <f t="shared" si="18"/>
        <v>0.5256944444444444</v>
      </c>
      <c r="Q33" s="86">
        <f t="shared" si="19"/>
        <v>0.629861111111111</v>
      </c>
      <c r="R33" s="86">
        <f t="shared" si="2"/>
        <v>0.7270833333333332</v>
      </c>
      <c r="S33" s="95">
        <f t="shared" si="3"/>
        <v>0.692361111111111</v>
      </c>
      <c r="T33" s="82">
        <f t="shared" si="20"/>
        <v>23</v>
      </c>
      <c r="U33" s="150" t="s">
        <v>280</v>
      </c>
      <c r="V33" s="82" t="s">
        <v>81</v>
      </c>
      <c r="W33" s="82" t="s">
        <v>354</v>
      </c>
      <c r="X33" s="167" t="s">
        <v>362</v>
      </c>
      <c r="Y33" s="83">
        <f t="shared" si="1"/>
        <v>46.800000000000004</v>
      </c>
      <c r="Z33" s="84">
        <v>3.9</v>
      </c>
      <c r="AA33" s="85">
        <f t="shared" si="4"/>
        <v>39.699999999999996</v>
      </c>
      <c r="AB33" s="86">
        <v>0.003472222222222222</v>
      </c>
      <c r="AC33" s="86">
        <f t="shared" si="5"/>
        <v>0.04027777777777778</v>
      </c>
      <c r="AD33" s="86">
        <f t="shared" si="21"/>
        <v>0.2659722222222221</v>
      </c>
      <c r="AE33" s="86">
        <f t="shared" si="6"/>
        <v>0.4083333333333332</v>
      </c>
      <c r="AF33" s="86">
        <f t="shared" si="22"/>
        <v>0.49166666666666653</v>
      </c>
      <c r="AG33" s="86">
        <f t="shared" si="7"/>
        <v>0.5333333333333332</v>
      </c>
      <c r="AH33" s="86">
        <f t="shared" si="23"/>
        <v>0.5819444444444443</v>
      </c>
      <c r="AI33" s="86">
        <f t="shared" si="8"/>
        <v>0.654861111111111</v>
      </c>
      <c r="AJ33" s="86">
        <f t="shared" si="9"/>
        <v>0.748611111111111</v>
      </c>
      <c r="AK33" s="165">
        <f t="shared" si="10"/>
        <v>0.8354166666666665</v>
      </c>
      <c r="AL33" s="62"/>
    </row>
    <row r="34" spans="1:38" s="43" customFormat="1" ht="12">
      <c r="A34" s="138">
        <f t="shared" si="11"/>
        <v>24</v>
      </c>
      <c r="B34" s="81" t="s">
        <v>240</v>
      </c>
      <c r="C34" s="82" t="s">
        <v>31</v>
      </c>
      <c r="D34" s="82" t="s">
        <v>352</v>
      </c>
      <c r="E34" s="167" t="s">
        <v>362</v>
      </c>
      <c r="F34" s="83">
        <f t="shared" si="0"/>
        <v>46</v>
      </c>
      <c r="G34" s="84">
        <v>2.3</v>
      </c>
      <c r="H34" s="85">
        <f t="shared" si="12"/>
        <v>37.99999999999999</v>
      </c>
      <c r="I34" s="86">
        <v>0.0020833333333333333</v>
      </c>
      <c r="J34" s="86">
        <f t="shared" si="13"/>
        <v>0.041666666666666664</v>
      </c>
      <c r="K34" s="167" t="s">
        <v>362</v>
      </c>
      <c r="L34" s="86">
        <f t="shared" si="14"/>
        <v>0.2777777777777777</v>
      </c>
      <c r="M34" s="86">
        <f t="shared" si="15"/>
        <v>0.361111111111111</v>
      </c>
      <c r="N34" s="86">
        <f t="shared" si="16"/>
        <v>0.3958333333333332</v>
      </c>
      <c r="O34" s="86">
        <f t="shared" si="17"/>
        <v>0.44444444444444425</v>
      </c>
      <c r="P34" s="86">
        <f t="shared" si="18"/>
        <v>0.5277777777777777</v>
      </c>
      <c r="Q34" s="86">
        <f t="shared" si="19"/>
        <v>0.6319444444444443</v>
      </c>
      <c r="R34" s="86">
        <f t="shared" si="2"/>
        <v>0.7291666666666665</v>
      </c>
      <c r="S34" s="95">
        <f t="shared" si="3"/>
        <v>0.6944444444444443</v>
      </c>
      <c r="T34" s="82">
        <f t="shared" si="20"/>
        <v>24</v>
      </c>
      <c r="U34" s="150" t="s">
        <v>306</v>
      </c>
      <c r="V34" s="82" t="s">
        <v>81</v>
      </c>
      <c r="W34" s="82" t="s">
        <v>355</v>
      </c>
      <c r="X34" s="167" t="s">
        <v>362</v>
      </c>
      <c r="Y34" s="83">
        <f t="shared" si="1"/>
        <v>44.400000000000006</v>
      </c>
      <c r="Z34" s="84">
        <v>3.7</v>
      </c>
      <c r="AA34" s="85">
        <f t="shared" si="4"/>
        <v>43.4</v>
      </c>
      <c r="AB34" s="86">
        <v>0.003472222222222222</v>
      </c>
      <c r="AC34" s="86">
        <f t="shared" si="5"/>
        <v>0.043750000000000004</v>
      </c>
      <c r="AD34" s="86">
        <f t="shared" si="21"/>
        <v>0.2694444444444443</v>
      </c>
      <c r="AE34" s="86">
        <f t="shared" si="6"/>
        <v>0.4118055555555554</v>
      </c>
      <c r="AF34" s="86">
        <f t="shared" si="22"/>
        <v>0.49513888888888874</v>
      </c>
      <c r="AG34" s="86">
        <f t="shared" si="7"/>
        <v>0.5368055555555554</v>
      </c>
      <c r="AH34" s="86">
        <f t="shared" si="23"/>
        <v>0.5854166666666665</v>
      </c>
      <c r="AI34" s="86">
        <f t="shared" si="8"/>
        <v>0.6583333333333332</v>
      </c>
      <c r="AJ34" s="86">
        <f t="shared" si="9"/>
        <v>0.7520833333333332</v>
      </c>
      <c r="AK34" s="165">
        <f t="shared" si="10"/>
        <v>0.8388888888888887</v>
      </c>
      <c r="AL34" s="62"/>
    </row>
    <row r="35" spans="1:38" s="43" customFormat="1" ht="12">
      <c r="A35" s="138">
        <f t="shared" si="11"/>
        <v>25</v>
      </c>
      <c r="B35" s="81" t="s">
        <v>212</v>
      </c>
      <c r="C35" s="82" t="s">
        <v>31</v>
      </c>
      <c r="D35" s="82" t="s">
        <v>352</v>
      </c>
      <c r="E35" s="167" t="s">
        <v>362</v>
      </c>
      <c r="F35" s="83">
        <f t="shared" si="0"/>
        <v>41.99999999999999</v>
      </c>
      <c r="G35" s="84">
        <v>0.7</v>
      </c>
      <c r="H35" s="85">
        <f t="shared" si="12"/>
        <v>38.699999999999996</v>
      </c>
      <c r="I35" s="86">
        <v>0.0006944444444444445</v>
      </c>
      <c r="J35" s="86">
        <f t="shared" si="13"/>
        <v>0.042361111111111106</v>
      </c>
      <c r="K35" s="167" t="s">
        <v>362</v>
      </c>
      <c r="L35" s="86">
        <f t="shared" si="14"/>
        <v>0.2784722222222221</v>
      </c>
      <c r="M35" s="86">
        <f t="shared" si="15"/>
        <v>0.36180555555555544</v>
      </c>
      <c r="N35" s="86">
        <f t="shared" si="16"/>
        <v>0.39652777777777765</v>
      </c>
      <c r="O35" s="86">
        <f t="shared" si="17"/>
        <v>0.4451388888888887</v>
      </c>
      <c r="P35" s="86">
        <f t="shared" si="18"/>
        <v>0.5284722222222221</v>
      </c>
      <c r="Q35" s="86">
        <f t="shared" si="19"/>
        <v>0.6326388888888888</v>
      </c>
      <c r="R35" s="86">
        <f t="shared" si="2"/>
        <v>0.729861111111111</v>
      </c>
      <c r="S35" s="95">
        <f t="shared" si="3"/>
        <v>0.6951388888888888</v>
      </c>
      <c r="T35" s="82">
        <f t="shared" si="20"/>
        <v>25</v>
      </c>
      <c r="U35" s="150" t="s">
        <v>239</v>
      </c>
      <c r="V35" s="82" t="s">
        <v>31</v>
      </c>
      <c r="W35" s="82" t="s">
        <v>352</v>
      </c>
      <c r="X35" s="167" t="s">
        <v>362</v>
      </c>
      <c r="Y35" s="83">
        <f t="shared" si="1"/>
        <v>52</v>
      </c>
      <c r="Z35" s="84">
        <v>2.6</v>
      </c>
      <c r="AA35" s="85">
        <f t="shared" si="4"/>
        <v>46</v>
      </c>
      <c r="AB35" s="86">
        <v>0.0020833333333333333</v>
      </c>
      <c r="AC35" s="86">
        <f t="shared" si="5"/>
        <v>0.04583333333333334</v>
      </c>
      <c r="AD35" s="86">
        <f t="shared" si="21"/>
        <v>0.27152777777777765</v>
      </c>
      <c r="AE35" s="86">
        <f t="shared" si="6"/>
        <v>0.41388888888888875</v>
      </c>
      <c r="AF35" s="86">
        <f t="shared" si="22"/>
        <v>0.49722222222222207</v>
      </c>
      <c r="AG35" s="86">
        <f t="shared" si="7"/>
        <v>0.5388888888888888</v>
      </c>
      <c r="AH35" s="86">
        <f t="shared" si="23"/>
        <v>0.5874999999999998</v>
      </c>
      <c r="AI35" s="86">
        <f t="shared" si="8"/>
        <v>0.6604166666666665</v>
      </c>
      <c r="AJ35" s="86">
        <f t="shared" si="9"/>
        <v>0.7541666666666665</v>
      </c>
      <c r="AK35" s="165">
        <f t="shared" si="10"/>
        <v>0.840972222222222</v>
      </c>
      <c r="AL35" s="62"/>
    </row>
    <row r="36" spans="1:38" s="43" customFormat="1" ht="12">
      <c r="A36" s="138">
        <f t="shared" si="11"/>
        <v>26</v>
      </c>
      <c r="B36" s="81" t="s">
        <v>213</v>
      </c>
      <c r="C36" s="82" t="s">
        <v>31</v>
      </c>
      <c r="D36" s="82" t="s">
        <v>352</v>
      </c>
      <c r="E36" s="167" t="s">
        <v>362</v>
      </c>
      <c r="F36" s="83">
        <f t="shared" si="0"/>
        <v>27</v>
      </c>
      <c r="G36" s="84">
        <v>0.9</v>
      </c>
      <c r="H36" s="85">
        <f t="shared" si="12"/>
        <v>39.599999999999994</v>
      </c>
      <c r="I36" s="86">
        <v>0.001388888888888889</v>
      </c>
      <c r="J36" s="86">
        <f t="shared" si="13"/>
        <v>0.04375</v>
      </c>
      <c r="K36" s="167" t="s">
        <v>362</v>
      </c>
      <c r="L36" s="86">
        <f t="shared" si="14"/>
        <v>0.279861111111111</v>
      </c>
      <c r="M36" s="86">
        <f t="shared" si="15"/>
        <v>0.3631944444444443</v>
      </c>
      <c r="N36" s="86">
        <f t="shared" si="16"/>
        <v>0.39791666666666653</v>
      </c>
      <c r="O36" s="86">
        <f t="shared" si="17"/>
        <v>0.4465277777777776</v>
      </c>
      <c r="P36" s="86">
        <f t="shared" si="18"/>
        <v>0.529861111111111</v>
      </c>
      <c r="Q36" s="86">
        <f t="shared" si="19"/>
        <v>0.6340277777777776</v>
      </c>
      <c r="R36" s="86">
        <f t="shared" si="2"/>
        <v>0.7312499999999998</v>
      </c>
      <c r="S36" s="95">
        <f t="shared" si="3"/>
        <v>0.6965277777777776</v>
      </c>
      <c r="T36" s="82">
        <f t="shared" si="20"/>
        <v>26</v>
      </c>
      <c r="U36" s="150" t="s">
        <v>216</v>
      </c>
      <c r="V36" s="82" t="s">
        <v>31</v>
      </c>
      <c r="W36" s="82" t="s">
        <v>352</v>
      </c>
      <c r="X36" s="167" t="s">
        <v>362</v>
      </c>
      <c r="Y36" s="83">
        <f t="shared" si="1"/>
        <v>35.99999999999999</v>
      </c>
      <c r="Z36" s="84">
        <v>0.6</v>
      </c>
      <c r="AA36" s="85">
        <f t="shared" si="4"/>
        <v>46.6</v>
      </c>
      <c r="AB36" s="86">
        <v>0.0006944444444444445</v>
      </c>
      <c r="AC36" s="86">
        <f t="shared" si="5"/>
        <v>0.04652777777777778</v>
      </c>
      <c r="AD36" s="86">
        <f t="shared" si="21"/>
        <v>0.2722222222222221</v>
      </c>
      <c r="AE36" s="86">
        <f t="shared" si="6"/>
        <v>0.4145833333333332</v>
      </c>
      <c r="AF36" s="86">
        <f t="shared" si="22"/>
        <v>0.4979166666666665</v>
      </c>
      <c r="AG36" s="86">
        <f t="shared" si="7"/>
        <v>0.5395833333333332</v>
      </c>
      <c r="AH36" s="86">
        <f t="shared" si="23"/>
        <v>0.5881944444444442</v>
      </c>
      <c r="AI36" s="86">
        <f t="shared" si="8"/>
        <v>0.661111111111111</v>
      </c>
      <c r="AJ36" s="86">
        <f t="shared" si="9"/>
        <v>0.754861111111111</v>
      </c>
      <c r="AK36" s="165">
        <f t="shared" si="10"/>
        <v>0.8416666666666665</v>
      </c>
      <c r="AL36" s="62"/>
    </row>
    <row r="37" spans="1:38" s="43" customFormat="1" ht="12">
      <c r="A37" s="138">
        <f t="shared" si="11"/>
        <v>27</v>
      </c>
      <c r="B37" s="81" t="s">
        <v>214</v>
      </c>
      <c r="C37" s="82" t="s">
        <v>31</v>
      </c>
      <c r="D37" s="82" t="s">
        <v>352</v>
      </c>
      <c r="E37" s="167" t="s">
        <v>362</v>
      </c>
      <c r="F37" s="83">
        <f t="shared" si="0"/>
        <v>42</v>
      </c>
      <c r="G37" s="84">
        <v>2.1</v>
      </c>
      <c r="H37" s="85">
        <f t="shared" si="12"/>
        <v>41.699999999999996</v>
      </c>
      <c r="I37" s="86">
        <v>0.0020833333333333333</v>
      </c>
      <c r="J37" s="86">
        <f t="shared" si="13"/>
        <v>0.04583333333333333</v>
      </c>
      <c r="K37" s="167" t="s">
        <v>362</v>
      </c>
      <c r="L37" s="86">
        <f t="shared" si="14"/>
        <v>0.28194444444444433</v>
      </c>
      <c r="M37" s="86">
        <f t="shared" si="15"/>
        <v>0.36527777777777765</v>
      </c>
      <c r="N37" s="86">
        <f t="shared" si="16"/>
        <v>0.39999999999999986</v>
      </c>
      <c r="O37" s="86">
        <f t="shared" si="17"/>
        <v>0.4486111111111109</v>
      </c>
      <c r="P37" s="86">
        <f t="shared" si="18"/>
        <v>0.5319444444444443</v>
      </c>
      <c r="Q37" s="86">
        <f t="shared" si="19"/>
        <v>0.636111111111111</v>
      </c>
      <c r="R37" s="86">
        <f t="shared" si="2"/>
        <v>0.7333333333333332</v>
      </c>
      <c r="S37" s="95">
        <f t="shared" si="3"/>
        <v>0.698611111111111</v>
      </c>
      <c r="T37" s="82">
        <f t="shared" si="20"/>
        <v>27</v>
      </c>
      <c r="U37" s="150" t="s">
        <v>303</v>
      </c>
      <c r="V37" s="82" t="s">
        <v>31</v>
      </c>
      <c r="W37" s="82" t="s">
        <v>352</v>
      </c>
      <c r="X37" s="167" t="s">
        <v>362</v>
      </c>
      <c r="Y37" s="83">
        <f t="shared" si="1"/>
        <v>33</v>
      </c>
      <c r="Z37" s="84">
        <v>1.1</v>
      </c>
      <c r="AA37" s="85">
        <f t="shared" si="4"/>
        <v>47.7</v>
      </c>
      <c r="AB37" s="86">
        <v>0.001388888888888889</v>
      </c>
      <c r="AC37" s="86">
        <f t="shared" si="5"/>
        <v>0.04791666666666667</v>
      </c>
      <c r="AD37" s="86">
        <f t="shared" si="21"/>
        <v>0.27361111111111097</v>
      </c>
      <c r="AE37" s="86">
        <f t="shared" si="6"/>
        <v>0.4159722222222221</v>
      </c>
      <c r="AF37" s="86">
        <f t="shared" si="22"/>
        <v>0.4993055555555554</v>
      </c>
      <c r="AG37" s="86">
        <f t="shared" si="7"/>
        <v>0.5409722222222221</v>
      </c>
      <c r="AH37" s="86">
        <f t="shared" si="23"/>
        <v>0.5895833333333331</v>
      </c>
      <c r="AI37" s="86">
        <f t="shared" si="8"/>
        <v>0.6624999999999999</v>
      </c>
      <c r="AJ37" s="86">
        <f t="shared" si="9"/>
        <v>0.7562499999999999</v>
      </c>
      <c r="AK37" s="165">
        <f t="shared" si="10"/>
        <v>0.8430555555555553</v>
      </c>
      <c r="AL37" s="62"/>
    </row>
    <row r="38" spans="1:38" s="43" customFormat="1" ht="12">
      <c r="A38" s="138">
        <f t="shared" si="11"/>
        <v>28</v>
      </c>
      <c r="B38" s="81" t="s">
        <v>263</v>
      </c>
      <c r="C38" s="82" t="s">
        <v>31</v>
      </c>
      <c r="D38" s="82" t="s">
        <v>352</v>
      </c>
      <c r="E38" s="167" t="s">
        <v>362</v>
      </c>
      <c r="F38" s="83">
        <f t="shared" si="0"/>
        <v>38</v>
      </c>
      <c r="G38" s="84">
        <v>1.9</v>
      </c>
      <c r="H38" s="85">
        <f t="shared" si="12"/>
        <v>43.599999999999994</v>
      </c>
      <c r="I38" s="86">
        <v>0.0020833333333333333</v>
      </c>
      <c r="J38" s="86">
        <f t="shared" si="13"/>
        <v>0.04791666666666666</v>
      </c>
      <c r="K38" s="86">
        <v>0.17013888888888887</v>
      </c>
      <c r="L38" s="86">
        <f t="shared" si="14"/>
        <v>0.28402777777777766</v>
      </c>
      <c r="M38" s="86">
        <f t="shared" si="15"/>
        <v>0.36736111111111097</v>
      </c>
      <c r="N38" s="86">
        <f t="shared" si="16"/>
        <v>0.4020833333333332</v>
      </c>
      <c r="O38" s="86">
        <f t="shared" si="17"/>
        <v>0.45069444444444423</v>
      </c>
      <c r="P38" s="86">
        <f t="shared" si="18"/>
        <v>0.5340277777777777</v>
      </c>
      <c r="Q38" s="86">
        <f t="shared" si="19"/>
        <v>0.6381944444444443</v>
      </c>
      <c r="R38" s="86">
        <f t="shared" si="2"/>
        <v>0.7354166666666665</v>
      </c>
      <c r="S38" s="95">
        <f t="shared" si="3"/>
        <v>0.7006944444444443</v>
      </c>
      <c r="T38" s="82">
        <f t="shared" si="20"/>
        <v>28</v>
      </c>
      <c r="U38" s="150" t="s">
        <v>263</v>
      </c>
      <c r="V38" s="82" t="s">
        <v>31</v>
      </c>
      <c r="W38" s="82" t="s">
        <v>352</v>
      </c>
      <c r="X38" s="167" t="s">
        <v>362</v>
      </c>
      <c r="Y38" s="83">
        <f t="shared" si="1"/>
        <v>56</v>
      </c>
      <c r="Z38" s="84">
        <v>2.8</v>
      </c>
      <c r="AA38" s="85">
        <f t="shared" si="4"/>
        <v>50.5</v>
      </c>
      <c r="AB38" s="86">
        <v>0.0020833333333333333</v>
      </c>
      <c r="AC38" s="86">
        <f t="shared" si="5"/>
        <v>0.05</v>
      </c>
      <c r="AD38" s="86">
        <f t="shared" si="21"/>
        <v>0.2756944444444443</v>
      </c>
      <c r="AE38" s="86">
        <f t="shared" si="6"/>
        <v>0.4180555555555554</v>
      </c>
      <c r="AF38" s="86">
        <f t="shared" si="22"/>
        <v>0.5013888888888888</v>
      </c>
      <c r="AG38" s="86">
        <f t="shared" si="7"/>
        <v>0.5430555555555554</v>
      </c>
      <c r="AH38" s="86">
        <f t="shared" si="23"/>
        <v>0.5916666666666665</v>
      </c>
      <c r="AI38" s="86">
        <f t="shared" si="8"/>
        <v>0.6645833333333332</v>
      </c>
      <c r="AJ38" s="86">
        <f t="shared" si="9"/>
        <v>0.7583333333333332</v>
      </c>
      <c r="AK38" s="165">
        <f t="shared" si="10"/>
        <v>0.8451388888888887</v>
      </c>
      <c r="AL38" s="62"/>
    </row>
    <row r="39" spans="1:38" s="43" customFormat="1" ht="12">
      <c r="A39" s="138">
        <f t="shared" si="11"/>
        <v>29</v>
      </c>
      <c r="B39" s="81" t="s">
        <v>265</v>
      </c>
      <c r="C39" s="82" t="s">
        <v>31</v>
      </c>
      <c r="D39" s="82" t="s">
        <v>352</v>
      </c>
      <c r="E39" s="167" t="s">
        <v>362</v>
      </c>
      <c r="F39" s="83">
        <f t="shared" si="0"/>
        <v>56</v>
      </c>
      <c r="G39" s="84">
        <v>2.8</v>
      </c>
      <c r="H39" s="85">
        <f t="shared" si="12"/>
        <v>46.39999999999999</v>
      </c>
      <c r="I39" s="86">
        <v>0.0020833333333333333</v>
      </c>
      <c r="J39" s="86">
        <f t="shared" si="13"/>
        <v>0.049999999999999996</v>
      </c>
      <c r="K39" s="86">
        <f aca="true" t="shared" si="24" ref="K39:K65">K38+I39</f>
        <v>0.1722222222222222</v>
      </c>
      <c r="L39" s="86">
        <f t="shared" si="14"/>
        <v>0.286111111111111</v>
      </c>
      <c r="M39" s="86">
        <f t="shared" si="15"/>
        <v>0.3694444444444443</v>
      </c>
      <c r="N39" s="86">
        <f t="shared" si="16"/>
        <v>0.4041666666666665</v>
      </c>
      <c r="O39" s="86">
        <f t="shared" si="17"/>
        <v>0.45277777777777756</v>
      </c>
      <c r="P39" s="86">
        <f t="shared" si="18"/>
        <v>0.536111111111111</v>
      </c>
      <c r="Q39" s="86">
        <f t="shared" si="19"/>
        <v>0.6402777777777776</v>
      </c>
      <c r="R39" s="86">
        <f t="shared" si="2"/>
        <v>0.7374999999999998</v>
      </c>
      <c r="S39" s="95">
        <f t="shared" si="3"/>
        <v>0.7027777777777776</v>
      </c>
      <c r="T39" s="82">
        <f t="shared" si="20"/>
        <v>29</v>
      </c>
      <c r="U39" s="150" t="s">
        <v>214</v>
      </c>
      <c r="V39" s="82" t="s">
        <v>31</v>
      </c>
      <c r="W39" s="82" t="s">
        <v>352</v>
      </c>
      <c r="X39" s="167" t="s">
        <v>362</v>
      </c>
      <c r="Y39" s="83">
        <f t="shared" si="1"/>
        <v>38</v>
      </c>
      <c r="Z39" s="84">
        <v>1.9</v>
      </c>
      <c r="AA39" s="85">
        <f t="shared" si="4"/>
        <v>52.4</v>
      </c>
      <c r="AB39" s="86">
        <v>0.0020833333333333333</v>
      </c>
      <c r="AC39" s="86">
        <f t="shared" si="5"/>
        <v>0.052083333333333336</v>
      </c>
      <c r="AD39" s="86">
        <f t="shared" si="21"/>
        <v>0.2777777777777776</v>
      </c>
      <c r="AE39" s="86">
        <f t="shared" si="6"/>
        <v>0.42013888888888873</v>
      </c>
      <c r="AF39" s="86">
        <f t="shared" si="22"/>
        <v>0.5034722222222221</v>
      </c>
      <c r="AG39" s="86">
        <f t="shared" si="7"/>
        <v>0.5451388888888887</v>
      </c>
      <c r="AH39" s="86">
        <f t="shared" si="23"/>
        <v>0.5937499999999998</v>
      </c>
      <c r="AI39" s="86">
        <f t="shared" si="8"/>
        <v>0.6666666666666665</v>
      </c>
      <c r="AJ39" s="86">
        <f t="shared" si="9"/>
        <v>0.7604166666666665</v>
      </c>
      <c r="AK39" s="167" t="s">
        <v>362</v>
      </c>
      <c r="AL39" s="62"/>
    </row>
    <row r="40" spans="1:38" s="43" customFormat="1" ht="12">
      <c r="A40" s="138">
        <f t="shared" si="11"/>
        <v>30</v>
      </c>
      <c r="B40" s="81" t="s">
        <v>264</v>
      </c>
      <c r="C40" s="82" t="s">
        <v>31</v>
      </c>
      <c r="D40" s="82" t="s">
        <v>352</v>
      </c>
      <c r="E40" s="167" t="s">
        <v>362</v>
      </c>
      <c r="F40" s="83">
        <f t="shared" si="0"/>
        <v>33</v>
      </c>
      <c r="G40" s="84">
        <v>1.1</v>
      </c>
      <c r="H40" s="85">
        <f t="shared" si="12"/>
        <v>47.49999999999999</v>
      </c>
      <c r="I40" s="86">
        <v>0.001388888888888889</v>
      </c>
      <c r="J40" s="86">
        <f t="shared" si="13"/>
        <v>0.05138888888888889</v>
      </c>
      <c r="K40" s="86">
        <f t="shared" si="24"/>
        <v>0.17361111111111108</v>
      </c>
      <c r="L40" s="86">
        <f t="shared" si="14"/>
        <v>0.28749999999999987</v>
      </c>
      <c r="M40" s="86">
        <f t="shared" si="15"/>
        <v>0.3708333333333332</v>
      </c>
      <c r="N40" s="86">
        <f t="shared" si="16"/>
        <v>0.4055555555555554</v>
      </c>
      <c r="O40" s="86">
        <f t="shared" si="17"/>
        <v>0.45416666666666644</v>
      </c>
      <c r="P40" s="86">
        <f t="shared" si="18"/>
        <v>0.5374999999999999</v>
      </c>
      <c r="Q40" s="86">
        <f t="shared" si="19"/>
        <v>0.6416666666666665</v>
      </c>
      <c r="R40" s="86">
        <f t="shared" si="2"/>
        <v>0.7388888888888887</v>
      </c>
      <c r="S40" s="95">
        <f t="shared" si="3"/>
        <v>0.7041666666666665</v>
      </c>
      <c r="T40" s="82">
        <f t="shared" si="20"/>
        <v>30</v>
      </c>
      <c r="U40" s="150" t="s">
        <v>213</v>
      </c>
      <c r="V40" s="82" t="s">
        <v>31</v>
      </c>
      <c r="W40" s="82" t="s">
        <v>352</v>
      </c>
      <c r="X40" s="167" t="s">
        <v>362</v>
      </c>
      <c r="Y40" s="83">
        <f t="shared" si="1"/>
        <v>42</v>
      </c>
      <c r="Z40" s="84">
        <v>2.1</v>
      </c>
      <c r="AA40" s="85">
        <f t="shared" si="4"/>
        <v>54.5</v>
      </c>
      <c r="AB40" s="86">
        <v>0.0020833333333333333</v>
      </c>
      <c r="AC40" s="86">
        <f t="shared" si="5"/>
        <v>0.05416666666666667</v>
      </c>
      <c r="AD40" s="86">
        <f t="shared" si="21"/>
        <v>0.27986111111111095</v>
      </c>
      <c r="AE40" s="86">
        <f t="shared" si="6"/>
        <v>0.42222222222222205</v>
      </c>
      <c r="AF40" s="86">
        <f t="shared" si="22"/>
        <v>0.5055555555555554</v>
      </c>
      <c r="AG40" s="86">
        <f t="shared" si="7"/>
        <v>0.547222222222222</v>
      </c>
      <c r="AH40" s="86">
        <f t="shared" si="23"/>
        <v>0.5958333333333331</v>
      </c>
      <c r="AI40" s="86">
        <f t="shared" si="8"/>
        <v>0.6687499999999998</v>
      </c>
      <c r="AJ40" s="86">
        <f t="shared" si="9"/>
        <v>0.7624999999999998</v>
      </c>
      <c r="AK40" s="167" t="s">
        <v>362</v>
      </c>
      <c r="AL40" s="62"/>
    </row>
    <row r="41" spans="1:38" s="43" customFormat="1" ht="12">
      <c r="A41" s="138">
        <f t="shared" si="11"/>
        <v>31</v>
      </c>
      <c r="B41" s="81" t="s">
        <v>239</v>
      </c>
      <c r="C41" s="82" t="s">
        <v>31</v>
      </c>
      <c r="D41" s="82" t="s">
        <v>352</v>
      </c>
      <c r="E41" s="167" t="s">
        <v>362</v>
      </c>
      <c r="F41" s="83">
        <f t="shared" si="0"/>
        <v>35.99999999999999</v>
      </c>
      <c r="G41" s="84">
        <v>0.6</v>
      </c>
      <c r="H41" s="85">
        <f t="shared" si="12"/>
        <v>48.099999999999994</v>
      </c>
      <c r="I41" s="86">
        <v>0.0006944444444444445</v>
      </c>
      <c r="J41" s="86">
        <f t="shared" si="13"/>
        <v>0.05208333333333333</v>
      </c>
      <c r="K41" s="86">
        <f t="shared" si="24"/>
        <v>0.17430555555555552</v>
      </c>
      <c r="L41" s="86">
        <f t="shared" si="14"/>
        <v>0.2881944444444443</v>
      </c>
      <c r="M41" s="86">
        <f t="shared" si="15"/>
        <v>0.3715277777777776</v>
      </c>
      <c r="N41" s="86">
        <f t="shared" si="16"/>
        <v>0.40624999999999983</v>
      </c>
      <c r="O41" s="86">
        <f t="shared" si="17"/>
        <v>0.4548611111111109</v>
      </c>
      <c r="P41" s="86">
        <f t="shared" si="18"/>
        <v>0.5381944444444443</v>
      </c>
      <c r="Q41" s="86">
        <f t="shared" si="19"/>
        <v>0.6423611111111109</v>
      </c>
      <c r="R41" s="86">
        <f t="shared" si="2"/>
        <v>0.7395833333333331</v>
      </c>
      <c r="S41" s="95">
        <f t="shared" si="3"/>
        <v>0.7048611111111109</v>
      </c>
      <c r="T41" s="82">
        <f t="shared" si="20"/>
        <v>31</v>
      </c>
      <c r="U41" s="150" t="s">
        <v>212</v>
      </c>
      <c r="V41" s="82" t="s">
        <v>31</v>
      </c>
      <c r="W41" s="82" t="s">
        <v>352</v>
      </c>
      <c r="X41" s="167" t="s">
        <v>362</v>
      </c>
      <c r="Y41" s="83">
        <f t="shared" si="1"/>
        <v>54</v>
      </c>
      <c r="Z41" s="84">
        <v>0.9</v>
      </c>
      <c r="AA41" s="85">
        <f t="shared" si="4"/>
        <v>55.4</v>
      </c>
      <c r="AB41" s="86">
        <v>0.0006944444444444445</v>
      </c>
      <c r="AC41" s="86">
        <f t="shared" si="5"/>
        <v>0.05486111111111111</v>
      </c>
      <c r="AD41" s="86">
        <f t="shared" si="21"/>
        <v>0.2805555555555554</v>
      </c>
      <c r="AE41" s="86">
        <f t="shared" si="6"/>
        <v>0.4229166666666665</v>
      </c>
      <c r="AF41" s="86">
        <f t="shared" si="22"/>
        <v>0.5062499999999999</v>
      </c>
      <c r="AG41" s="86">
        <f t="shared" si="7"/>
        <v>0.5479166666666665</v>
      </c>
      <c r="AH41" s="86">
        <f t="shared" si="23"/>
        <v>0.5965277777777775</v>
      </c>
      <c r="AI41" s="86">
        <f t="shared" si="8"/>
        <v>0.6694444444444443</v>
      </c>
      <c r="AJ41" s="86">
        <f t="shared" si="9"/>
        <v>0.7631944444444443</v>
      </c>
      <c r="AK41" s="167" t="s">
        <v>362</v>
      </c>
      <c r="AL41" s="62"/>
    </row>
    <row r="42" spans="1:38" s="43" customFormat="1" ht="12">
      <c r="A42" s="138">
        <f t="shared" si="11"/>
        <v>32</v>
      </c>
      <c r="B42" s="81" t="s">
        <v>305</v>
      </c>
      <c r="C42" s="82" t="s">
        <v>81</v>
      </c>
      <c r="D42" s="82" t="s">
        <v>355</v>
      </c>
      <c r="E42" s="167" t="s">
        <v>362</v>
      </c>
      <c r="F42" s="83">
        <f t="shared" si="0"/>
        <v>52</v>
      </c>
      <c r="G42" s="84">
        <v>2.6</v>
      </c>
      <c r="H42" s="85">
        <f t="shared" si="12"/>
        <v>50.699999999999996</v>
      </c>
      <c r="I42" s="86">
        <v>0.0020833333333333333</v>
      </c>
      <c r="J42" s="86">
        <f t="shared" si="13"/>
        <v>0.05416666666666666</v>
      </c>
      <c r="K42" s="86">
        <f t="shared" si="24"/>
        <v>0.17638888888888885</v>
      </c>
      <c r="L42" s="86">
        <f t="shared" si="14"/>
        <v>0.29027777777777763</v>
      </c>
      <c r="M42" s="86">
        <f t="shared" si="15"/>
        <v>0.37361111111111095</v>
      </c>
      <c r="N42" s="86">
        <f t="shared" si="16"/>
        <v>0.40833333333333316</v>
      </c>
      <c r="O42" s="86">
        <f t="shared" si="17"/>
        <v>0.4569444444444442</v>
      </c>
      <c r="P42" s="86">
        <f t="shared" si="18"/>
        <v>0.5402777777777776</v>
      </c>
      <c r="Q42" s="86">
        <f t="shared" si="19"/>
        <v>0.6444444444444443</v>
      </c>
      <c r="R42" s="86">
        <f t="shared" si="2"/>
        <v>0.7416666666666665</v>
      </c>
      <c r="S42" s="95">
        <f t="shared" si="3"/>
        <v>0.7069444444444443</v>
      </c>
      <c r="T42" s="82">
        <f t="shared" si="20"/>
        <v>32</v>
      </c>
      <c r="U42" s="150" t="s">
        <v>240</v>
      </c>
      <c r="V42" s="82" t="s">
        <v>31</v>
      </c>
      <c r="W42" s="82" t="s">
        <v>352</v>
      </c>
      <c r="X42" s="167" t="s">
        <v>362</v>
      </c>
      <c r="Y42" s="83">
        <f t="shared" si="1"/>
        <v>41.99999999999999</v>
      </c>
      <c r="Z42" s="84">
        <v>0.7</v>
      </c>
      <c r="AA42" s="85">
        <f t="shared" si="4"/>
        <v>56.1</v>
      </c>
      <c r="AB42" s="86">
        <v>0.0006944444444444445</v>
      </c>
      <c r="AC42" s="86">
        <f t="shared" si="5"/>
        <v>0.05555555555555555</v>
      </c>
      <c r="AD42" s="86">
        <f t="shared" si="21"/>
        <v>0.28124999999999983</v>
      </c>
      <c r="AE42" s="86">
        <f t="shared" si="6"/>
        <v>0.42361111111111094</v>
      </c>
      <c r="AF42" s="86">
        <f t="shared" si="22"/>
        <v>0.5069444444444443</v>
      </c>
      <c r="AG42" s="86">
        <f t="shared" si="7"/>
        <v>0.5486111111111109</v>
      </c>
      <c r="AH42" s="86">
        <f t="shared" si="23"/>
        <v>0.597222222222222</v>
      </c>
      <c r="AI42" s="86">
        <f t="shared" si="8"/>
        <v>0.6701388888888887</v>
      </c>
      <c r="AJ42" s="86">
        <f t="shared" si="9"/>
        <v>0.7638888888888887</v>
      </c>
      <c r="AK42" s="167" t="s">
        <v>362</v>
      </c>
      <c r="AL42" s="62"/>
    </row>
    <row r="43" spans="1:38" s="43" customFormat="1" ht="12">
      <c r="A43" s="138">
        <f t="shared" si="11"/>
        <v>33</v>
      </c>
      <c r="B43" s="81" t="s">
        <v>267</v>
      </c>
      <c r="C43" s="82" t="s">
        <v>81</v>
      </c>
      <c r="D43" s="82" t="s">
        <v>354</v>
      </c>
      <c r="E43" s="167" t="s">
        <v>362</v>
      </c>
      <c r="F43" s="83">
        <f t="shared" si="0"/>
        <v>44.400000000000006</v>
      </c>
      <c r="G43" s="84">
        <v>3.7</v>
      </c>
      <c r="H43" s="85">
        <f t="shared" si="12"/>
        <v>54.4</v>
      </c>
      <c r="I43" s="86">
        <v>0.003472222222222222</v>
      </c>
      <c r="J43" s="86">
        <f t="shared" si="13"/>
        <v>0.057638888888888885</v>
      </c>
      <c r="K43" s="86">
        <f t="shared" si="24"/>
        <v>0.17986111111111105</v>
      </c>
      <c r="L43" s="86">
        <f t="shared" si="14"/>
        <v>0.29374999999999984</v>
      </c>
      <c r="M43" s="86">
        <f t="shared" si="15"/>
        <v>0.37708333333333316</v>
      </c>
      <c r="N43" s="86">
        <f t="shared" si="16"/>
        <v>0.41180555555555537</v>
      </c>
      <c r="O43" s="86">
        <f t="shared" si="17"/>
        <v>0.4604166666666664</v>
      </c>
      <c r="P43" s="86">
        <f t="shared" si="18"/>
        <v>0.5437499999999998</v>
      </c>
      <c r="Q43" s="86">
        <f t="shared" si="19"/>
        <v>0.6479166666666665</v>
      </c>
      <c r="R43" s="86">
        <f t="shared" si="2"/>
        <v>0.7451388888888887</v>
      </c>
      <c r="S43" s="95">
        <f t="shared" si="3"/>
        <v>0.7104166666666665</v>
      </c>
      <c r="T43" s="82">
        <f t="shared" si="20"/>
        <v>33</v>
      </c>
      <c r="U43" s="150" t="s">
        <v>308</v>
      </c>
      <c r="V43" s="139" t="s">
        <v>31</v>
      </c>
      <c r="W43" s="139" t="s">
        <v>356</v>
      </c>
      <c r="X43" s="167" t="s">
        <v>362</v>
      </c>
      <c r="Y43" s="83">
        <f t="shared" si="1"/>
        <v>46</v>
      </c>
      <c r="Z43" s="139">
        <v>2.3</v>
      </c>
      <c r="AA43" s="85">
        <f t="shared" si="4"/>
        <v>58.4</v>
      </c>
      <c r="AB43" s="86">
        <v>0.0020833333333333333</v>
      </c>
      <c r="AC43" s="86">
        <f t="shared" si="5"/>
        <v>0.057638888888888885</v>
      </c>
      <c r="AD43" s="86">
        <f t="shared" si="21"/>
        <v>0.28333333333333316</v>
      </c>
      <c r="AE43" s="86">
        <f t="shared" si="6"/>
        <v>0.42569444444444426</v>
      </c>
      <c r="AF43" s="86">
        <f t="shared" si="22"/>
        <v>0.5090277777777776</v>
      </c>
      <c r="AG43" s="86">
        <f t="shared" si="7"/>
        <v>0.5506944444444443</v>
      </c>
      <c r="AH43" s="86">
        <f t="shared" si="23"/>
        <v>0.5993055555555553</v>
      </c>
      <c r="AI43" s="86">
        <f t="shared" si="8"/>
        <v>0.672222222222222</v>
      </c>
      <c r="AJ43" s="86">
        <f t="shared" si="9"/>
        <v>0.765972222222222</v>
      </c>
      <c r="AK43" s="167" t="s">
        <v>362</v>
      </c>
      <c r="AL43" s="62"/>
    </row>
    <row r="44" spans="1:38" s="43" customFormat="1" ht="12">
      <c r="A44" s="138">
        <f t="shared" si="11"/>
        <v>34</v>
      </c>
      <c r="B44" s="81" t="s">
        <v>380</v>
      </c>
      <c r="C44" s="82" t="s">
        <v>361</v>
      </c>
      <c r="D44" s="82">
        <v>742</v>
      </c>
      <c r="E44" s="82">
        <v>48</v>
      </c>
      <c r="F44" s="83">
        <f t="shared" si="0"/>
        <v>46.800000000000004</v>
      </c>
      <c r="G44" s="84">
        <v>3.9</v>
      </c>
      <c r="H44" s="85">
        <f t="shared" si="12"/>
        <v>58.3</v>
      </c>
      <c r="I44" s="86">
        <v>0.003472222222222222</v>
      </c>
      <c r="J44" s="86">
        <f t="shared" si="13"/>
        <v>0.06111111111111111</v>
      </c>
      <c r="K44" s="86">
        <f t="shared" si="24"/>
        <v>0.18333333333333326</v>
      </c>
      <c r="L44" s="86">
        <f t="shared" si="14"/>
        <v>0.29722222222222205</v>
      </c>
      <c r="M44" s="86">
        <f t="shared" si="15"/>
        <v>0.38055555555555537</v>
      </c>
      <c r="N44" s="86">
        <f t="shared" si="16"/>
        <v>0.4152777777777776</v>
      </c>
      <c r="O44" s="86">
        <f t="shared" si="17"/>
        <v>0.46388888888888863</v>
      </c>
      <c r="P44" s="86">
        <f t="shared" si="18"/>
        <v>0.547222222222222</v>
      </c>
      <c r="Q44" s="86">
        <f t="shared" si="19"/>
        <v>0.6513888888888887</v>
      </c>
      <c r="R44" s="86">
        <f t="shared" si="2"/>
        <v>0.7486111111111109</v>
      </c>
      <c r="S44" s="95">
        <f t="shared" si="3"/>
        <v>0.7138888888888887</v>
      </c>
      <c r="T44" s="82">
        <f t="shared" si="20"/>
        <v>34</v>
      </c>
      <c r="U44" s="150" t="s">
        <v>307</v>
      </c>
      <c r="V44" s="139" t="s">
        <v>31</v>
      </c>
      <c r="W44" s="139" t="s">
        <v>356</v>
      </c>
      <c r="X44" s="167" t="s">
        <v>362</v>
      </c>
      <c r="Y44" s="83">
        <f t="shared" si="1"/>
        <v>30</v>
      </c>
      <c r="Z44" s="139">
        <v>1</v>
      </c>
      <c r="AA44" s="85">
        <f t="shared" si="4"/>
        <v>59.4</v>
      </c>
      <c r="AB44" s="86">
        <v>0.001388888888888889</v>
      </c>
      <c r="AC44" s="86">
        <f t="shared" si="5"/>
        <v>0.059027777777777776</v>
      </c>
      <c r="AD44" s="86">
        <f t="shared" si="21"/>
        <v>0.28472222222222204</v>
      </c>
      <c r="AE44" s="86">
        <f t="shared" si="6"/>
        <v>0.42708333333333315</v>
      </c>
      <c r="AF44" s="86">
        <f t="shared" si="22"/>
        <v>0.5104166666666665</v>
      </c>
      <c r="AG44" s="86">
        <f t="shared" si="7"/>
        <v>0.5520833333333331</v>
      </c>
      <c r="AH44" s="86">
        <f t="shared" si="23"/>
        <v>0.6006944444444442</v>
      </c>
      <c r="AI44" s="86">
        <f t="shared" si="8"/>
        <v>0.6736111111111109</v>
      </c>
      <c r="AJ44" s="86">
        <f t="shared" si="9"/>
        <v>0.7673611111111109</v>
      </c>
      <c r="AK44" s="167" t="s">
        <v>362</v>
      </c>
      <c r="AL44" s="62"/>
    </row>
    <row r="45" spans="1:38" s="43" customFormat="1" ht="12">
      <c r="A45" s="138">
        <f t="shared" si="11"/>
        <v>35</v>
      </c>
      <c r="B45" s="81" t="s">
        <v>381</v>
      </c>
      <c r="C45" s="82" t="s">
        <v>31</v>
      </c>
      <c r="D45" s="82" t="s">
        <v>353</v>
      </c>
      <c r="E45" s="167" t="s">
        <v>348</v>
      </c>
      <c r="F45" s="83">
        <f t="shared" si="0"/>
        <v>33</v>
      </c>
      <c r="G45" s="84">
        <v>1.1</v>
      </c>
      <c r="H45" s="85">
        <f t="shared" si="12"/>
        <v>59.4</v>
      </c>
      <c r="I45" s="86">
        <v>0.001388888888888889</v>
      </c>
      <c r="J45" s="86">
        <f t="shared" si="13"/>
        <v>0.0625</v>
      </c>
      <c r="K45" s="86">
        <f t="shared" si="24"/>
        <v>0.18472222222222215</v>
      </c>
      <c r="L45" s="86">
        <f t="shared" si="14"/>
        <v>0.29861111111111094</v>
      </c>
      <c r="M45" s="86">
        <f t="shared" si="15"/>
        <v>0.38194444444444425</v>
      </c>
      <c r="N45" s="86">
        <f t="shared" si="16"/>
        <v>0.41666666666666646</v>
      </c>
      <c r="O45" s="86">
        <f t="shared" si="17"/>
        <v>0.4652777777777775</v>
      </c>
      <c r="P45" s="86">
        <f t="shared" si="18"/>
        <v>0.5486111111111109</v>
      </c>
      <c r="Q45" s="86">
        <f t="shared" si="19"/>
        <v>0.6527777777777776</v>
      </c>
      <c r="R45" s="86">
        <f t="shared" si="2"/>
        <v>0.7499999999999998</v>
      </c>
      <c r="S45" s="95">
        <f t="shared" si="3"/>
        <v>0.7152777777777776</v>
      </c>
      <c r="T45" s="82">
        <f t="shared" si="20"/>
        <v>35</v>
      </c>
      <c r="U45" s="150" t="s">
        <v>308</v>
      </c>
      <c r="V45" s="82" t="s">
        <v>31</v>
      </c>
      <c r="W45" s="82" t="s">
        <v>356</v>
      </c>
      <c r="X45" s="167" t="s">
        <v>362</v>
      </c>
      <c r="Y45" s="83">
        <f t="shared" si="1"/>
        <v>27</v>
      </c>
      <c r="Z45" s="84">
        <v>0.9</v>
      </c>
      <c r="AA45" s="85">
        <f t="shared" si="4"/>
        <v>60.3</v>
      </c>
      <c r="AB45" s="86">
        <v>0.001388888888888889</v>
      </c>
      <c r="AC45" s="86">
        <f t="shared" si="5"/>
        <v>0.06041666666666667</v>
      </c>
      <c r="AD45" s="86">
        <f t="shared" si="21"/>
        <v>0.2861111111111109</v>
      </c>
      <c r="AE45" s="86">
        <f t="shared" si="6"/>
        <v>0.42847222222222203</v>
      </c>
      <c r="AF45" s="86">
        <f t="shared" si="22"/>
        <v>0.5118055555555554</v>
      </c>
      <c r="AG45" s="86">
        <f t="shared" si="7"/>
        <v>0.553472222222222</v>
      </c>
      <c r="AH45" s="86">
        <f t="shared" si="23"/>
        <v>0.6020833333333331</v>
      </c>
      <c r="AI45" s="86">
        <f t="shared" si="8"/>
        <v>0.6749999999999998</v>
      </c>
      <c r="AJ45" s="86">
        <f t="shared" si="9"/>
        <v>0.7687499999999998</v>
      </c>
      <c r="AK45" s="167" t="s">
        <v>362</v>
      </c>
      <c r="AL45" s="62"/>
    </row>
    <row r="46" spans="1:38" s="43" customFormat="1" ht="12">
      <c r="A46" s="138">
        <f t="shared" si="11"/>
        <v>36</v>
      </c>
      <c r="B46" s="81" t="s">
        <v>382</v>
      </c>
      <c r="C46" s="82" t="s">
        <v>31</v>
      </c>
      <c r="D46" s="82" t="s">
        <v>353</v>
      </c>
      <c r="E46" s="167" t="s">
        <v>363</v>
      </c>
      <c r="F46" s="83">
        <f t="shared" si="0"/>
        <v>30</v>
      </c>
      <c r="G46" s="84">
        <v>1</v>
      </c>
      <c r="H46" s="85">
        <f t="shared" si="12"/>
        <v>60.4</v>
      </c>
      <c r="I46" s="86">
        <v>0.001388888888888889</v>
      </c>
      <c r="J46" s="86">
        <f t="shared" si="13"/>
        <v>0.06388888888888888</v>
      </c>
      <c r="K46" s="86">
        <f t="shared" si="24"/>
        <v>0.18611111111111103</v>
      </c>
      <c r="L46" s="86">
        <f t="shared" si="14"/>
        <v>0.2999999999999998</v>
      </c>
      <c r="M46" s="86">
        <f t="shared" si="15"/>
        <v>0.38333333333333314</v>
      </c>
      <c r="N46" s="86">
        <f t="shared" si="16"/>
        <v>0.41805555555555535</v>
      </c>
      <c r="O46" s="86">
        <f t="shared" si="17"/>
        <v>0.4666666666666664</v>
      </c>
      <c r="P46" s="86">
        <f t="shared" si="18"/>
        <v>0.5499999999999998</v>
      </c>
      <c r="Q46" s="86">
        <f t="shared" si="19"/>
        <v>0.6541666666666665</v>
      </c>
      <c r="R46" s="86">
        <f t="shared" si="2"/>
        <v>0.7513888888888887</v>
      </c>
      <c r="S46" s="95">
        <f t="shared" si="3"/>
        <v>0.7166666666666665</v>
      </c>
      <c r="T46" s="82">
        <f t="shared" si="20"/>
        <v>36</v>
      </c>
      <c r="U46" s="150" t="s">
        <v>304</v>
      </c>
      <c r="V46" s="82" t="s">
        <v>31</v>
      </c>
      <c r="W46" s="82" t="s">
        <v>357</v>
      </c>
      <c r="X46" s="82" t="s">
        <v>349</v>
      </c>
      <c r="Y46" s="83">
        <f t="shared" si="1"/>
        <v>51.6</v>
      </c>
      <c r="Z46" s="84">
        <v>4.3</v>
      </c>
      <c r="AA46" s="85">
        <f t="shared" si="4"/>
        <v>64.6</v>
      </c>
      <c r="AB46" s="86">
        <v>0.003472222222222222</v>
      </c>
      <c r="AC46" s="86">
        <f t="shared" si="5"/>
        <v>0.06388888888888888</v>
      </c>
      <c r="AD46" s="86">
        <f t="shared" si="21"/>
        <v>0.28958333333333314</v>
      </c>
      <c r="AE46" s="86">
        <f t="shared" si="6"/>
        <v>0.43194444444444424</v>
      </c>
      <c r="AF46" s="86">
        <f t="shared" si="22"/>
        <v>0.5152777777777776</v>
      </c>
      <c r="AG46" s="86">
        <f t="shared" si="7"/>
        <v>0.5569444444444442</v>
      </c>
      <c r="AH46" s="86">
        <f t="shared" si="23"/>
        <v>0.6055555555555553</v>
      </c>
      <c r="AI46" s="86">
        <f t="shared" si="8"/>
        <v>0.678472222222222</v>
      </c>
      <c r="AJ46" s="86">
        <f t="shared" si="9"/>
        <v>0.772222222222222</v>
      </c>
      <c r="AK46" s="167" t="s">
        <v>362</v>
      </c>
      <c r="AL46" s="62"/>
    </row>
    <row r="47" spans="1:38" s="43" customFormat="1" ht="12">
      <c r="A47" s="138">
        <f t="shared" si="11"/>
        <v>37</v>
      </c>
      <c r="B47" s="81" t="s">
        <v>383</v>
      </c>
      <c r="C47" s="82" t="s">
        <v>31</v>
      </c>
      <c r="D47" s="82" t="s">
        <v>353</v>
      </c>
      <c r="E47" s="167" t="s">
        <v>364</v>
      </c>
      <c r="F47" s="83">
        <f t="shared" si="0"/>
        <v>39</v>
      </c>
      <c r="G47" s="84">
        <v>1.3</v>
      </c>
      <c r="H47" s="85">
        <f t="shared" si="12"/>
        <v>61.699999999999996</v>
      </c>
      <c r="I47" s="86">
        <v>0.001388888888888889</v>
      </c>
      <c r="J47" s="86">
        <f t="shared" si="13"/>
        <v>0.06527777777777777</v>
      </c>
      <c r="K47" s="86">
        <f t="shared" si="24"/>
        <v>0.18749999999999992</v>
      </c>
      <c r="L47" s="86">
        <f t="shared" si="14"/>
        <v>0.3013888888888887</v>
      </c>
      <c r="M47" s="86">
        <f t="shared" si="15"/>
        <v>0.384722222222222</v>
      </c>
      <c r="N47" s="86">
        <f t="shared" si="16"/>
        <v>0.41944444444444423</v>
      </c>
      <c r="O47" s="86">
        <f t="shared" si="17"/>
        <v>0.4680555555555553</v>
      </c>
      <c r="P47" s="86">
        <f t="shared" si="18"/>
        <v>0.5513888888888887</v>
      </c>
      <c r="Q47" s="86">
        <f t="shared" si="19"/>
        <v>0.6555555555555553</v>
      </c>
      <c r="R47" s="86">
        <f t="shared" si="2"/>
        <v>0.7527777777777775</v>
      </c>
      <c r="S47" s="95">
        <f t="shared" si="3"/>
        <v>0.7180555555555553</v>
      </c>
      <c r="T47" s="82">
        <f t="shared" si="20"/>
        <v>37</v>
      </c>
      <c r="U47" s="150" t="s">
        <v>261</v>
      </c>
      <c r="V47" s="67" t="s">
        <v>31</v>
      </c>
      <c r="W47" s="67" t="s">
        <v>357</v>
      </c>
      <c r="X47" s="167" t="s">
        <v>362</v>
      </c>
      <c r="Y47" s="83">
        <f t="shared" si="1"/>
        <v>54</v>
      </c>
      <c r="Z47" s="140">
        <v>3.6</v>
      </c>
      <c r="AA47" s="85">
        <f t="shared" si="4"/>
        <v>68.19999999999999</v>
      </c>
      <c r="AB47" s="86">
        <v>0.002777777777777778</v>
      </c>
      <c r="AC47" s="86">
        <f t="shared" si="5"/>
        <v>0.06666666666666667</v>
      </c>
      <c r="AD47" s="86">
        <f t="shared" si="21"/>
        <v>0.2923611111111109</v>
      </c>
      <c r="AE47" s="86">
        <f t="shared" si="6"/>
        <v>0.434722222222222</v>
      </c>
      <c r="AF47" s="86">
        <f t="shared" si="22"/>
        <v>0.5180555555555554</v>
      </c>
      <c r="AG47" s="86">
        <f t="shared" si="7"/>
        <v>0.559722222222222</v>
      </c>
      <c r="AH47" s="86">
        <f t="shared" si="23"/>
        <v>0.6083333333333331</v>
      </c>
      <c r="AI47" s="86">
        <f t="shared" si="8"/>
        <v>0.6812499999999998</v>
      </c>
      <c r="AJ47" s="86">
        <f t="shared" si="9"/>
        <v>0.7749999999999998</v>
      </c>
      <c r="AK47" s="167" t="s">
        <v>362</v>
      </c>
      <c r="AL47" s="62"/>
    </row>
    <row r="48" spans="1:38" s="43" customFormat="1" ht="12">
      <c r="A48" s="138">
        <f t="shared" si="11"/>
        <v>38</v>
      </c>
      <c r="B48" s="81" t="s">
        <v>384</v>
      </c>
      <c r="C48" s="82" t="s">
        <v>31</v>
      </c>
      <c r="D48" s="82" t="s">
        <v>353</v>
      </c>
      <c r="E48" s="167" t="s">
        <v>365</v>
      </c>
      <c r="F48" s="83">
        <f t="shared" si="0"/>
        <v>48</v>
      </c>
      <c r="G48" s="84">
        <v>1.6</v>
      </c>
      <c r="H48" s="85">
        <f t="shared" si="12"/>
        <v>63.3</v>
      </c>
      <c r="I48" s="86">
        <v>0.001388888888888889</v>
      </c>
      <c r="J48" s="86">
        <f t="shared" si="13"/>
        <v>0.06666666666666665</v>
      </c>
      <c r="K48" s="86">
        <f t="shared" si="24"/>
        <v>0.1888888888888888</v>
      </c>
      <c r="L48" s="86">
        <f t="shared" si="14"/>
        <v>0.3027777777777776</v>
      </c>
      <c r="M48" s="86">
        <f t="shared" si="15"/>
        <v>0.3861111111111109</v>
      </c>
      <c r="N48" s="86">
        <f t="shared" si="16"/>
        <v>0.4208333333333331</v>
      </c>
      <c r="O48" s="86">
        <f t="shared" si="17"/>
        <v>0.46944444444444416</v>
      </c>
      <c r="P48" s="86">
        <f t="shared" si="18"/>
        <v>0.5527777777777776</v>
      </c>
      <c r="Q48" s="86">
        <f t="shared" si="19"/>
        <v>0.6569444444444442</v>
      </c>
      <c r="R48" s="86">
        <f t="shared" si="2"/>
        <v>0.7541666666666664</v>
      </c>
      <c r="S48" s="95">
        <f t="shared" si="3"/>
        <v>0.7194444444444442</v>
      </c>
      <c r="T48" s="82">
        <f t="shared" si="20"/>
        <v>38</v>
      </c>
      <c r="U48" s="150" t="s">
        <v>420</v>
      </c>
      <c r="V48" s="82" t="s">
        <v>40</v>
      </c>
      <c r="W48" s="82">
        <v>742</v>
      </c>
      <c r="X48" s="82">
        <v>35</v>
      </c>
      <c r="Y48" s="83">
        <f t="shared" si="1"/>
        <v>33</v>
      </c>
      <c r="Z48" s="84">
        <v>1.1</v>
      </c>
      <c r="AA48" s="85">
        <f t="shared" si="4"/>
        <v>69.29999999999998</v>
      </c>
      <c r="AB48" s="86">
        <v>0.001388888888888889</v>
      </c>
      <c r="AC48" s="86">
        <f t="shared" si="5"/>
        <v>0.06805555555555555</v>
      </c>
      <c r="AD48" s="86">
        <f t="shared" si="21"/>
        <v>0.2937499999999998</v>
      </c>
      <c r="AE48" s="86">
        <f t="shared" si="6"/>
        <v>0.4361111111111109</v>
      </c>
      <c r="AF48" s="86">
        <f t="shared" si="22"/>
        <v>0.5194444444444443</v>
      </c>
      <c r="AG48" s="86">
        <f t="shared" si="7"/>
        <v>0.5611111111111109</v>
      </c>
      <c r="AH48" s="86">
        <f t="shared" si="23"/>
        <v>0.6097222222222219</v>
      </c>
      <c r="AI48" s="86">
        <f t="shared" si="8"/>
        <v>0.6826388888888887</v>
      </c>
      <c r="AJ48" s="86">
        <f t="shared" si="9"/>
        <v>0.7763888888888887</v>
      </c>
      <c r="AK48" s="167" t="s">
        <v>362</v>
      </c>
      <c r="AL48" s="62"/>
    </row>
    <row r="49" spans="1:38" s="43" customFormat="1" ht="12">
      <c r="A49" s="138">
        <f t="shared" si="11"/>
        <v>39</v>
      </c>
      <c r="B49" s="81" t="s">
        <v>385</v>
      </c>
      <c r="C49" s="82" t="s">
        <v>31</v>
      </c>
      <c r="D49" s="82" t="s">
        <v>353</v>
      </c>
      <c r="E49" s="82">
        <v>10</v>
      </c>
      <c r="F49" s="83">
        <f t="shared" si="0"/>
        <v>44</v>
      </c>
      <c r="G49" s="84">
        <v>2.2</v>
      </c>
      <c r="H49" s="85">
        <f t="shared" si="12"/>
        <v>65.5</v>
      </c>
      <c r="I49" s="86">
        <v>0.0020833333333333333</v>
      </c>
      <c r="J49" s="86">
        <f t="shared" si="13"/>
        <v>0.06874999999999999</v>
      </c>
      <c r="K49" s="86">
        <f t="shared" si="24"/>
        <v>0.19097222222222213</v>
      </c>
      <c r="L49" s="86">
        <f t="shared" si="14"/>
        <v>0.3048611111111109</v>
      </c>
      <c r="M49" s="86">
        <f t="shared" si="15"/>
        <v>0.38819444444444423</v>
      </c>
      <c r="N49" s="86">
        <f t="shared" si="16"/>
        <v>0.42291666666666644</v>
      </c>
      <c r="O49" s="86">
        <f t="shared" si="17"/>
        <v>0.4715277777777775</v>
      </c>
      <c r="P49" s="86">
        <f t="shared" si="18"/>
        <v>0.5548611111111109</v>
      </c>
      <c r="Q49" s="86">
        <f t="shared" si="19"/>
        <v>0.6590277777777775</v>
      </c>
      <c r="R49" s="86">
        <f t="shared" si="2"/>
        <v>0.7562499999999998</v>
      </c>
      <c r="S49" s="95">
        <f t="shared" si="3"/>
        <v>0.7215277777777775</v>
      </c>
      <c r="T49" s="82">
        <f t="shared" si="20"/>
        <v>39</v>
      </c>
      <c r="U49" s="150" t="s">
        <v>377</v>
      </c>
      <c r="V49" s="82" t="s">
        <v>40</v>
      </c>
      <c r="W49" s="82">
        <v>742</v>
      </c>
      <c r="X49" s="82">
        <v>37</v>
      </c>
      <c r="Y49" s="83">
        <f t="shared" si="1"/>
        <v>33</v>
      </c>
      <c r="Z49" s="84">
        <v>1.1</v>
      </c>
      <c r="AA49" s="85">
        <f t="shared" si="4"/>
        <v>70.39999999999998</v>
      </c>
      <c r="AB49" s="86">
        <v>0.001388888888888889</v>
      </c>
      <c r="AC49" s="86">
        <f t="shared" si="5"/>
        <v>0.06944444444444443</v>
      </c>
      <c r="AD49" s="86">
        <f t="shared" si="21"/>
        <v>0.2951388888888887</v>
      </c>
      <c r="AE49" s="86">
        <f t="shared" si="6"/>
        <v>0.4374999999999998</v>
      </c>
      <c r="AF49" s="86">
        <f t="shared" si="22"/>
        <v>0.5208333333333331</v>
      </c>
      <c r="AG49" s="86">
        <f t="shared" si="7"/>
        <v>0.5624999999999998</v>
      </c>
      <c r="AH49" s="86">
        <f t="shared" si="23"/>
        <v>0.6111111111111108</v>
      </c>
      <c r="AI49" s="86">
        <f t="shared" si="8"/>
        <v>0.6840277777777776</v>
      </c>
      <c r="AJ49" s="86">
        <f t="shared" si="9"/>
        <v>0.7777777777777776</v>
      </c>
      <c r="AK49" s="167" t="s">
        <v>362</v>
      </c>
      <c r="AL49" s="62"/>
    </row>
    <row r="50" spans="1:38" s="43" customFormat="1" ht="12">
      <c r="A50" s="138">
        <f t="shared" si="11"/>
        <v>40</v>
      </c>
      <c r="B50" s="81" t="s">
        <v>386</v>
      </c>
      <c r="C50" s="82" t="s">
        <v>31</v>
      </c>
      <c r="D50" s="82" t="s">
        <v>353</v>
      </c>
      <c r="E50" s="82">
        <v>12</v>
      </c>
      <c r="F50" s="83">
        <f t="shared" si="0"/>
        <v>44</v>
      </c>
      <c r="G50" s="84">
        <v>2.2</v>
      </c>
      <c r="H50" s="85">
        <f t="shared" si="12"/>
        <v>67.7</v>
      </c>
      <c r="I50" s="86">
        <v>0.0020833333333333333</v>
      </c>
      <c r="J50" s="86">
        <f t="shared" si="13"/>
        <v>0.07083333333333333</v>
      </c>
      <c r="K50" s="86">
        <f t="shared" si="24"/>
        <v>0.19305555555555545</v>
      </c>
      <c r="L50" s="86">
        <f t="shared" si="14"/>
        <v>0.30694444444444424</v>
      </c>
      <c r="M50" s="86">
        <f t="shared" si="15"/>
        <v>0.39027777777777756</v>
      </c>
      <c r="N50" s="86">
        <f t="shared" si="16"/>
        <v>0.42499999999999977</v>
      </c>
      <c r="O50" s="86">
        <f t="shared" si="17"/>
        <v>0.4736111111111108</v>
      </c>
      <c r="P50" s="86">
        <f t="shared" si="18"/>
        <v>0.5569444444444442</v>
      </c>
      <c r="Q50" s="86">
        <f t="shared" si="19"/>
        <v>0.6611111111111109</v>
      </c>
      <c r="R50" s="86">
        <f t="shared" si="2"/>
        <v>0.7583333333333331</v>
      </c>
      <c r="S50" s="95">
        <f t="shared" si="3"/>
        <v>0.7236111111111109</v>
      </c>
      <c r="T50" s="82">
        <f t="shared" si="20"/>
        <v>40</v>
      </c>
      <c r="U50" s="150" t="s">
        <v>421</v>
      </c>
      <c r="V50" s="82" t="s">
        <v>361</v>
      </c>
      <c r="W50" s="82">
        <v>742</v>
      </c>
      <c r="X50" s="82">
        <v>39</v>
      </c>
      <c r="Y50" s="83">
        <f t="shared" si="1"/>
        <v>35.99999999999999</v>
      </c>
      <c r="Z50" s="84">
        <v>1.2</v>
      </c>
      <c r="AA50" s="85">
        <f t="shared" si="4"/>
        <v>71.59999999999998</v>
      </c>
      <c r="AB50" s="86">
        <v>0.001388888888888889</v>
      </c>
      <c r="AC50" s="86">
        <f t="shared" si="5"/>
        <v>0.07083333333333332</v>
      </c>
      <c r="AD50" s="86">
        <f t="shared" si="21"/>
        <v>0.29652777777777756</v>
      </c>
      <c r="AE50" s="86">
        <f t="shared" si="6"/>
        <v>0.43888888888888866</v>
      </c>
      <c r="AF50" s="86">
        <f t="shared" si="22"/>
        <v>0.522222222222222</v>
      </c>
      <c r="AG50" s="86">
        <f t="shared" si="7"/>
        <v>0.5638888888888887</v>
      </c>
      <c r="AH50" s="86">
        <f t="shared" si="23"/>
        <v>0.6124999999999997</v>
      </c>
      <c r="AI50" s="86">
        <f t="shared" si="8"/>
        <v>0.6854166666666665</v>
      </c>
      <c r="AJ50" s="86">
        <f t="shared" si="9"/>
        <v>0.7791666666666665</v>
      </c>
      <c r="AK50" s="167" t="s">
        <v>362</v>
      </c>
      <c r="AL50" s="62"/>
    </row>
    <row r="51" spans="1:38" s="43" customFormat="1" ht="12">
      <c r="A51" s="138">
        <f t="shared" si="11"/>
        <v>41</v>
      </c>
      <c r="B51" s="81" t="s">
        <v>269</v>
      </c>
      <c r="C51" s="82" t="s">
        <v>31</v>
      </c>
      <c r="D51" s="82" t="s">
        <v>353</v>
      </c>
      <c r="E51" s="167" t="s">
        <v>362</v>
      </c>
      <c r="F51" s="83">
        <f t="shared" si="0"/>
        <v>46.5</v>
      </c>
      <c r="G51" s="84">
        <v>3.1</v>
      </c>
      <c r="H51" s="85">
        <f t="shared" si="12"/>
        <v>70.8</v>
      </c>
      <c r="I51" s="86">
        <v>0.002777777777777778</v>
      </c>
      <c r="J51" s="86">
        <f t="shared" si="13"/>
        <v>0.07361111111111111</v>
      </c>
      <c r="K51" s="86">
        <f t="shared" si="24"/>
        <v>0.19583333333333322</v>
      </c>
      <c r="L51" s="86">
        <f t="shared" si="14"/>
        <v>0.309722222222222</v>
      </c>
      <c r="M51" s="86">
        <f t="shared" si="15"/>
        <v>0.3930555555555553</v>
      </c>
      <c r="N51" s="86">
        <f t="shared" si="16"/>
        <v>0.42777777777777753</v>
      </c>
      <c r="O51" s="86">
        <f t="shared" si="17"/>
        <v>0.4763888888888886</v>
      </c>
      <c r="P51" s="86">
        <f t="shared" si="18"/>
        <v>0.559722222222222</v>
      </c>
      <c r="Q51" s="86">
        <f t="shared" si="19"/>
        <v>0.6638888888888886</v>
      </c>
      <c r="R51" s="86">
        <f t="shared" si="2"/>
        <v>0.7611111111111108</v>
      </c>
      <c r="S51" s="95">
        <f t="shared" si="3"/>
        <v>0.7263888888888886</v>
      </c>
      <c r="T51" s="82">
        <f t="shared" si="20"/>
        <v>41</v>
      </c>
      <c r="U51" s="150" t="s">
        <v>422</v>
      </c>
      <c r="V51" s="82" t="s">
        <v>40</v>
      </c>
      <c r="W51" s="82">
        <v>742</v>
      </c>
      <c r="X51" s="82">
        <v>41</v>
      </c>
      <c r="Y51" s="83">
        <f t="shared" si="1"/>
        <v>45</v>
      </c>
      <c r="Z51" s="84">
        <v>3</v>
      </c>
      <c r="AA51" s="85">
        <f t="shared" si="4"/>
        <v>74.59999999999998</v>
      </c>
      <c r="AB51" s="86">
        <v>0.002777777777777778</v>
      </c>
      <c r="AC51" s="86">
        <f t="shared" si="5"/>
        <v>0.0736111111111111</v>
      </c>
      <c r="AD51" s="86">
        <f t="shared" si="21"/>
        <v>0.2993055555555553</v>
      </c>
      <c r="AE51" s="86">
        <f t="shared" si="6"/>
        <v>0.44166666666666643</v>
      </c>
      <c r="AF51" s="86">
        <f t="shared" si="22"/>
        <v>0.5249999999999998</v>
      </c>
      <c r="AG51" s="86">
        <f t="shared" si="7"/>
        <v>0.5666666666666664</v>
      </c>
      <c r="AH51" s="86">
        <f t="shared" si="23"/>
        <v>0.6152777777777775</v>
      </c>
      <c r="AI51" s="86">
        <f t="shared" si="8"/>
        <v>0.6881944444444442</v>
      </c>
      <c r="AJ51" s="86">
        <f t="shared" si="9"/>
        <v>0.7819444444444442</v>
      </c>
      <c r="AK51" s="167" t="s">
        <v>362</v>
      </c>
      <c r="AL51" s="62"/>
    </row>
    <row r="52" spans="1:38" s="43" customFormat="1" ht="12">
      <c r="A52" s="138">
        <f t="shared" si="11"/>
        <v>42</v>
      </c>
      <c r="B52" s="81" t="s">
        <v>387</v>
      </c>
      <c r="C52" s="82" t="s">
        <v>31</v>
      </c>
      <c r="D52" s="82" t="s">
        <v>351</v>
      </c>
      <c r="E52" s="82">
        <v>41</v>
      </c>
      <c r="F52" s="83">
        <f t="shared" si="0"/>
        <v>41.99999999999999</v>
      </c>
      <c r="G52" s="84">
        <v>1.4</v>
      </c>
      <c r="H52" s="85">
        <f t="shared" si="12"/>
        <v>72.2</v>
      </c>
      <c r="I52" s="86">
        <v>0.001388888888888889</v>
      </c>
      <c r="J52" s="86">
        <f t="shared" si="13"/>
        <v>0.075</v>
      </c>
      <c r="K52" s="86">
        <f t="shared" si="24"/>
        <v>0.1972222222222221</v>
      </c>
      <c r="L52" s="86">
        <f t="shared" si="14"/>
        <v>0.3111111111111109</v>
      </c>
      <c r="M52" s="86">
        <f t="shared" si="15"/>
        <v>0.3944444444444442</v>
      </c>
      <c r="N52" s="86">
        <f t="shared" si="16"/>
        <v>0.4291666666666664</v>
      </c>
      <c r="O52" s="86">
        <f t="shared" si="17"/>
        <v>0.47777777777777747</v>
      </c>
      <c r="P52" s="86">
        <f t="shared" si="18"/>
        <v>0.5611111111111109</v>
      </c>
      <c r="Q52" s="86">
        <f t="shared" si="19"/>
        <v>0.6652777777777775</v>
      </c>
      <c r="R52" s="86">
        <f t="shared" si="2"/>
        <v>0.7624999999999997</v>
      </c>
      <c r="S52" s="95">
        <f t="shared" si="3"/>
        <v>0.7277777777777775</v>
      </c>
      <c r="T52" s="82">
        <f t="shared" si="20"/>
        <v>42</v>
      </c>
      <c r="U52" s="150" t="s">
        <v>374</v>
      </c>
      <c r="V52" s="82" t="s">
        <v>361</v>
      </c>
      <c r="W52" s="82">
        <v>742</v>
      </c>
      <c r="X52" s="82">
        <v>43</v>
      </c>
      <c r="Y52" s="83">
        <f t="shared" si="1"/>
        <v>35.99999999999999</v>
      </c>
      <c r="Z52" s="84">
        <v>0.6</v>
      </c>
      <c r="AA52" s="85">
        <f t="shared" si="4"/>
        <v>75.19999999999997</v>
      </c>
      <c r="AB52" s="86">
        <v>0.0006944444444444445</v>
      </c>
      <c r="AC52" s="86">
        <f t="shared" si="5"/>
        <v>0.07430555555555554</v>
      </c>
      <c r="AD52" s="86">
        <f t="shared" si="21"/>
        <v>0.29999999999999977</v>
      </c>
      <c r="AE52" s="86">
        <f t="shared" si="6"/>
        <v>0.44236111111111087</v>
      </c>
      <c r="AF52" s="86">
        <f t="shared" si="22"/>
        <v>0.5256944444444442</v>
      </c>
      <c r="AG52" s="86">
        <f t="shared" si="7"/>
        <v>0.5673611111111109</v>
      </c>
      <c r="AH52" s="86">
        <f t="shared" si="23"/>
        <v>0.6159722222222219</v>
      </c>
      <c r="AI52" s="86">
        <f t="shared" si="8"/>
        <v>0.6888888888888887</v>
      </c>
      <c r="AJ52" s="86">
        <f t="shared" si="9"/>
        <v>0.7826388888888887</v>
      </c>
      <c r="AK52" s="167" t="s">
        <v>362</v>
      </c>
      <c r="AL52" s="62"/>
    </row>
    <row r="53" spans="1:38" s="43" customFormat="1" ht="12">
      <c r="A53" s="138">
        <f t="shared" si="11"/>
        <v>43</v>
      </c>
      <c r="B53" s="81" t="s">
        <v>388</v>
      </c>
      <c r="C53" s="82" t="s">
        <v>31</v>
      </c>
      <c r="D53" s="82" t="s">
        <v>351</v>
      </c>
      <c r="E53" s="82">
        <v>39</v>
      </c>
      <c r="F53" s="83">
        <f t="shared" si="0"/>
        <v>27</v>
      </c>
      <c r="G53" s="84">
        <v>0.9</v>
      </c>
      <c r="H53" s="85">
        <f t="shared" si="12"/>
        <v>73.10000000000001</v>
      </c>
      <c r="I53" s="86">
        <v>0.001388888888888889</v>
      </c>
      <c r="J53" s="86">
        <f t="shared" si="13"/>
        <v>0.07638888888888888</v>
      </c>
      <c r="K53" s="86">
        <f t="shared" si="24"/>
        <v>0.198611111111111</v>
      </c>
      <c r="L53" s="86">
        <f t="shared" si="14"/>
        <v>0.3124999999999998</v>
      </c>
      <c r="M53" s="86">
        <f t="shared" si="15"/>
        <v>0.3958333333333331</v>
      </c>
      <c r="N53" s="86">
        <f t="shared" si="16"/>
        <v>0.4305555555555553</v>
      </c>
      <c r="O53" s="86">
        <f t="shared" si="17"/>
        <v>0.47916666666666635</v>
      </c>
      <c r="P53" s="86">
        <f t="shared" si="18"/>
        <v>0.5624999999999998</v>
      </c>
      <c r="Q53" s="86">
        <f t="shared" si="19"/>
        <v>0.6666666666666664</v>
      </c>
      <c r="R53" s="86">
        <f t="shared" si="2"/>
        <v>0.7638888888888886</v>
      </c>
      <c r="S53" s="95">
        <f t="shared" si="3"/>
        <v>0.7291666666666664</v>
      </c>
      <c r="T53" s="82">
        <f t="shared" si="20"/>
        <v>43</v>
      </c>
      <c r="U53" s="150" t="s">
        <v>423</v>
      </c>
      <c r="V53" s="82" t="s">
        <v>40</v>
      </c>
      <c r="W53" s="82">
        <v>742</v>
      </c>
      <c r="X53" s="82">
        <v>45</v>
      </c>
      <c r="Y53" s="83">
        <f t="shared" si="1"/>
        <v>44</v>
      </c>
      <c r="Z53" s="84">
        <v>2.2</v>
      </c>
      <c r="AA53" s="85">
        <f t="shared" si="4"/>
        <v>77.39999999999998</v>
      </c>
      <c r="AB53" s="86">
        <v>0.0020833333333333333</v>
      </c>
      <c r="AC53" s="86">
        <f t="shared" si="5"/>
        <v>0.07638888888888888</v>
      </c>
      <c r="AD53" s="86">
        <f t="shared" si="21"/>
        <v>0.3020833333333331</v>
      </c>
      <c r="AE53" s="86">
        <f t="shared" si="6"/>
        <v>0.4444444444444442</v>
      </c>
      <c r="AF53" s="86">
        <f t="shared" si="22"/>
        <v>0.5277777777777776</v>
      </c>
      <c r="AG53" s="86">
        <f t="shared" si="7"/>
        <v>0.5694444444444442</v>
      </c>
      <c r="AH53" s="86">
        <f t="shared" si="23"/>
        <v>0.6180555555555552</v>
      </c>
      <c r="AI53" s="86">
        <f t="shared" si="8"/>
        <v>0.690972222222222</v>
      </c>
      <c r="AJ53" s="86">
        <f t="shared" si="9"/>
        <v>0.784722222222222</v>
      </c>
      <c r="AK53" s="167" t="s">
        <v>362</v>
      </c>
      <c r="AL53" s="62"/>
    </row>
    <row r="54" spans="1:38" s="43" customFormat="1" ht="12">
      <c r="A54" s="138">
        <f t="shared" si="11"/>
        <v>44</v>
      </c>
      <c r="B54" s="81" t="s">
        <v>389</v>
      </c>
      <c r="C54" s="82" t="s">
        <v>31</v>
      </c>
      <c r="D54" s="82" t="s">
        <v>351</v>
      </c>
      <c r="E54" s="82">
        <v>37</v>
      </c>
      <c r="F54" s="83">
        <f t="shared" si="0"/>
        <v>32</v>
      </c>
      <c r="G54" s="84">
        <v>1.6</v>
      </c>
      <c r="H54" s="85">
        <f t="shared" si="12"/>
        <v>74.7</v>
      </c>
      <c r="I54" s="86">
        <v>0.0020833333333333333</v>
      </c>
      <c r="J54" s="86">
        <f t="shared" si="13"/>
        <v>0.07847222222222222</v>
      </c>
      <c r="K54" s="86">
        <f t="shared" si="24"/>
        <v>0.20069444444444431</v>
      </c>
      <c r="L54" s="86">
        <f t="shared" si="14"/>
        <v>0.3145833333333331</v>
      </c>
      <c r="M54" s="86">
        <f t="shared" si="15"/>
        <v>0.3979166666666664</v>
      </c>
      <c r="N54" s="86">
        <f t="shared" si="16"/>
        <v>0.43263888888888863</v>
      </c>
      <c r="O54" s="86">
        <f t="shared" si="17"/>
        <v>0.4812499999999997</v>
      </c>
      <c r="P54" s="86">
        <f t="shared" si="18"/>
        <v>0.5645833333333331</v>
      </c>
      <c r="Q54" s="86">
        <f t="shared" si="19"/>
        <v>0.6687499999999997</v>
      </c>
      <c r="R54" s="86">
        <f t="shared" si="2"/>
        <v>0.7659722222222219</v>
      </c>
      <c r="S54" s="95">
        <f t="shared" si="3"/>
        <v>0.7312499999999997</v>
      </c>
      <c r="T54" s="82">
        <f t="shared" si="20"/>
        <v>44</v>
      </c>
      <c r="U54" s="150" t="s">
        <v>372</v>
      </c>
      <c r="V54" s="82" t="s">
        <v>361</v>
      </c>
      <c r="W54" s="82">
        <v>742</v>
      </c>
      <c r="X54" s="82">
        <v>47</v>
      </c>
      <c r="Y54" s="83">
        <f t="shared" si="1"/>
        <v>35.99999999999999</v>
      </c>
      <c r="Z54" s="84">
        <v>1.2</v>
      </c>
      <c r="AA54" s="85">
        <f t="shared" si="4"/>
        <v>78.59999999999998</v>
      </c>
      <c r="AB54" s="86">
        <v>0.001388888888888889</v>
      </c>
      <c r="AC54" s="86">
        <f t="shared" si="5"/>
        <v>0.07777777777777777</v>
      </c>
      <c r="AD54" s="86">
        <f t="shared" si="21"/>
        <v>0.303472222222222</v>
      </c>
      <c r="AE54" s="86">
        <f t="shared" si="6"/>
        <v>0.4458333333333331</v>
      </c>
      <c r="AF54" s="86">
        <f t="shared" si="22"/>
        <v>0.5291666666666665</v>
      </c>
      <c r="AG54" s="86">
        <f t="shared" si="7"/>
        <v>0.5708333333333331</v>
      </c>
      <c r="AH54" s="86">
        <f t="shared" si="23"/>
        <v>0.6194444444444441</v>
      </c>
      <c r="AI54" s="86">
        <f t="shared" si="8"/>
        <v>0.6923611111111109</v>
      </c>
      <c r="AJ54" s="86">
        <f t="shared" si="9"/>
        <v>0.7861111111111109</v>
      </c>
      <c r="AK54" s="167" t="s">
        <v>362</v>
      </c>
      <c r="AL54" s="62"/>
    </row>
    <row r="55" spans="1:38" s="43" customFormat="1" ht="12">
      <c r="A55" s="138">
        <f t="shared" si="11"/>
        <v>45</v>
      </c>
      <c r="B55" s="81" t="s">
        <v>390</v>
      </c>
      <c r="C55" s="82" t="s">
        <v>31</v>
      </c>
      <c r="D55" s="82" t="s">
        <v>351</v>
      </c>
      <c r="E55" s="82">
        <v>35</v>
      </c>
      <c r="F55" s="83">
        <f t="shared" si="0"/>
        <v>38</v>
      </c>
      <c r="G55" s="84">
        <v>1.9</v>
      </c>
      <c r="H55" s="85">
        <f t="shared" si="12"/>
        <v>76.60000000000001</v>
      </c>
      <c r="I55" s="86">
        <v>0.0020833333333333333</v>
      </c>
      <c r="J55" s="86">
        <f t="shared" si="13"/>
        <v>0.08055555555555556</v>
      </c>
      <c r="K55" s="86">
        <f t="shared" si="24"/>
        <v>0.20277777777777764</v>
      </c>
      <c r="L55" s="86">
        <f t="shared" si="14"/>
        <v>0.31666666666666643</v>
      </c>
      <c r="M55" s="86">
        <f t="shared" si="15"/>
        <v>0.39999999999999974</v>
      </c>
      <c r="N55" s="86">
        <f t="shared" si="16"/>
        <v>0.43472222222222195</v>
      </c>
      <c r="O55" s="86">
        <f t="shared" si="17"/>
        <v>0.483333333333333</v>
      </c>
      <c r="P55" s="86">
        <f t="shared" si="18"/>
        <v>0.5666666666666664</v>
      </c>
      <c r="Q55" s="86">
        <f t="shared" si="19"/>
        <v>0.6708333333333331</v>
      </c>
      <c r="R55" s="86">
        <f t="shared" si="2"/>
        <v>0.7680555555555553</v>
      </c>
      <c r="S55" s="95">
        <f t="shared" si="3"/>
        <v>0.7333333333333331</v>
      </c>
      <c r="T55" s="82">
        <f t="shared" si="20"/>
        <v>45</v>
      </c>
      <c r="U55" s="150" t="s">
        <v>200</v>
      </c>
      <c r="V55" s="82" t="s">
        <v>32</v>
      </c>
      <c r="W55" s="82">
        <v>12</v>
      </c>
      <c r="X55" s="167" t="s">
        <v>362</v>
      </c>
      <c r="Y55" s="83">
        <f t="shared" si="1"/>
        <v>38</v>
      </c>
      <c r="Z55" s="84">
        <v>1.9</v>
      </c>
      <c r="AA55" s="85">
        <f t="shared" si="4"/>
        <v>80.49999999999999</v>
      </c>
      <c r="AB55" s="86">
        <v>0.0020833333333333333</v>
      </c>
      <c r="AC55" s="86">
        <f t="shared" si="5"/>
        <v>0.0798611111111111</v>
      </c>
      <c r="AD55" s="86">
        <f t="shared" si="21"/>
        <v>0.3055555555555553</v>
      </c>
      <c r="AE55" s="86">
        <f t="shared" si="6"/>
        <v>0.4479166666666664</v>
      </c>
      <c r="AF55" s="86">
        <f t="shared" si="22"/>
        <v>0.5312499999999998</v>
      </c>
      <c r="AG55" s="86">
        <f t="shared" si="7"/>
        <v>0.5729166666666664</v>
      </c>
      <c r="AH55" s="86">
        <f t="shared" si="23"/>
        <v>0.6215277777777775</v>
      </c>
      <c r="AI55" s="86">
        <f t="shared" si="8"/>
        <v>0.6944444444444442</v>
      </c>
      <c r="AJ55" s="86">
        <f t="shared" si="9"/>
        <v>0.7881944444444442</v>
      </c>
      <c r="AK55" s="167" t="s">
        <v>362</v>
      </c>
      <c r="AL55" s="62"/>
    </row>
    <row r="56" spans="1:38" s="43" customFormat="1" ht="12">
      <c r="A56" s="138">
        <f t="shared" si="11"/>
        <v>46</v>
      </c>
      <c r="B56" s="81" t="s">
        <v>391</v>
      </c>
      <c r="C56" s="82" t="s">
        <v>31</v>
      </c>
      <c r="D56" s="82" t="s">
        <v>351</v>
      </c>
      <c r="E56" s="82">
        <v>33</v>
      </c>
      <c r="F56" s="83">
        <f t="shared" si="0"/>
        <v>48</v>
      </c>
      <c r="G56" s="84">
        <v>0.8</v>
      </c>
      <c r="H56" s="85">
        <f t="shared" si="12"/>
        <v>77.4</v>
      </c>
      <c r="I56" s="86">
        <v>0.0006944444444444445</v>
      </c>
      <c r="J56" s="86">
        <f t="shared" si="13"/>
        <v>0.08125</v>
      </c>
      <c r="K56" s="86">
        <f t="shared" si="24"/>
        <v>0.20347222222222208</v>
      </c>
      <c r="L56" s="86">
        <f t="shared" si="14"/>
        <v>0.31736111111111087</v>
      </c>
      <c r="M56" s="86">
        <f t="shared" si="15"/>
        <v>0.4006944444444442</v>
      </c>
      <c r="N56" s="86">
        <f t="shared" si="16"/>
        <v>0.4354166666666664</v>
      </c>
      <c r="O56" s="86">
        <f t="shared" si="17"/>
        <v>0.48402777777777745</v>
      </c>
      <c r="P56" s="86">
        <f t="shared" si="18"/>
        <v>0.5673611111111109</v>
      </c>
      <c r="Q56" s="86">
        <f t="shared" si="19"/>
        <v>0.6715277777777775</v>
      </c>
      <c r="R56" s="86">
        <f t="shared" si="2"/>
        <v>0.7687499999999997</v>
      </c>
      <c r="S56" s="95">
        <f t="shared" si="3"/>
        <v>0.7340277777777775</v>
      </c>
      <c r="T56" s="82">
        <f t="shared" si="20"/>
        <v>46</v>
      </c>
      <c r="U56" s="150" t="s">
        <v>108</v>
      </c>
      <c r="V56" s="82" t="s">
        <v>81</v>
      </c>
      <c r="W56" s="82" t="s">
        <v>358</v>
      </c>
      <c r="X56" s="167" t="s">
        <v>362</v>
      </c>
      <c r="Y56" s="83">
        <f t="shared" si="1"/>
        <v>32</v>
      </c>
      <c r="Z56" s="84">
        <v>1.6</v>
      </c>
      <c r="AA56" s="85">
        <f t="shared" si="4"/>
        <v>82.09999999999998</v>
      </c>
      <c r="AB56" s="86">
        <v>0.0020833333333333333</v>
      </c>
      <c r="AC56" s="86">
        <f t="shared" si="5"/>
        <v>0.08194444444444444</v>
      </c>
      <c r="AD56" s="86">
        <f t="shared" si="21"/>
        <v>0.30763888888888863</v>
      </c>
      <c r="AE56" s="86">
        <f t="shared" si="6"/>
        <v>0.44999999999999973</v>
      </c>
      <c r="AF56" s="86">
        <f t="shared" si="22"/>
        <v>0.5333333333333331</v>
      </c>
      <c r="AG56" s="86">
        <f t="shared" si="7"/>
        <v>0.5749999999999997</v>
      </c>
      <c r="AH56" s="86">
        <f t="shared" si="23"/>
        <v>0.6236111111111108</v>
      </c>
      <c r="AI56" s="86">
        <f t="shared" si="8"/>
        <v>0.6965277777777775</v>
      </c>
      <c r="AJ56" s="86">
        <f t="shared" si="9"/>
        <v>0.7902777777777775</v>
      </c>
      <c r="AK56" s="167" t="s">
        <v>362</v>
      </c>
      <c r="AL56" s="62"/>
    </row>
    <row r="57" spans="1:38" s="43" customFormat="1" ht="12">
      <c r="A57" s="138">
        <f t="shared" si="11"/>
        <v>47</v>
      </c>
      <c r="B57" s="81" t="s">
        <v>392</v>
      </c>
      <c r="C57" s="82" t="s">
        <v>31</v>
      </c>
      <c r="D57" s="82" t="s">
        <v>351</v>
      </c>
      <c r="E57" s="82">
        <v>31</v>
      </c>
      <c r="F57" s="83">
        <f t="shared" si="0"/>
        <v>39</v>
      </c>
      <c r="G57" s="84">
        <v>1.3</v>
      </c>
      <c r="H57" s="85">
        <f t="shared" si="12"/>
        <v>78.7</v>
      </c>
      <c r="I57" s="86">
        <v>0.001388888888888889</v>
      </c>
      <c r="J57" s="86">
        <f t="shared" si="13"/>
        <v>0.08263888888888889</v>
      </c>
      <c r="K57" s="86">
        <f t="shared" si="24"/>
        <v>0.20486111111111097</v>
      </c>
      <c r="L57" s="86">
        <f t="shared" si="14"/>
        <v>0.31874999999999976</v>
      </c>
      <c r="M57" s="86">
        <f t="shared" si="15"/>
        <v>0.40208333333333307</v>
      </c>
      <c r="N57" s="86">
        <f t="shared" si="16"/>
        <v>0.4368055555555553</v>
      </c>
      <c r="O57" s="86">
        <f t="shared" si="17"/>
        <v>0.48541666666666633</v>
      </c>
      <c r="P57" s="86">
        <f t="shared" si="18"/>
        <v>0.5687499999999998</v>
      </c>
      <c r="Q57" s="86">
        <f t="shared" si="19"/>
        <v>0.6729166666666664</v>
      </c>
      <c r="R57" s="86">
        <f t="shared" si="2"/>
        <v>0.7701388888888886</v>
      </c>
      <c r="S57" s="95">
        <f t="shared" si="3"/>
        <v>0.7354166666666664</v>
      </c>
      <c r="T57" s="82">
        <f t="shared" si="20"/>
        <v>47</v>
      </c>
      <c r="U57" s="150" t="s">
        <v>107</v>
      </c>
      <c r="V57" s="82" t="s">
        <v>81</v>
      </c>
      <c r="W57" s="82" t="s">
        <v>358</v>
      </c>
      <c r="X57" s="167" t="s">
        <v>362</v>
      </c>
      <c r="Y57" s="83">
        <f t="shared" si="1"/>
        <v>33</v>
      </c>
      <c r="Z57" s="84">
        <v>1.1</v>
      </c>
      <c r="AA57" s="85">
        <f t="shared" si="4"/>
        <v>83.19999999999997</v>
      </c>
      <c r="AB57" s="86">
        <v>0.001388888888888889</v>
      </c>
      <c r="AC57" s="86">
        <f t="shared" si="5"/>
        <v>0.08333333333333333</v>
      </c>
      <c r="AD57" s="86">
        <f t="shared" si="21"/>
        <v>0.3090277777777775</v>
      </c>
      <c r="AE57" s="86">
        <f t="shared" si="6"/>
        <v>0.4513888888888886</v>
      </c>
      <c r="AF57" s="86">
        <f t="shared" si="22"/>
        <v>0.534722222222222</v>
      </c>
      <c r="AG57" s="86">
        <f t="shared" si="7"/>
        <v>0.5763888888888886</v>
      </c>
      <c r="AH57" s="86">
        <f t="shared" si="23"/>
        <v>0.6249999999999997</v>
      </c>
      <c r="AI57" s="86">
        <f t="shared" si="8"/>
        <v>0.6979166666666664</v>
      </c>
      <c r="AJ57" s="86">
        <f t="shared" si="9"/>
        <v>0.7916666666666664</v>
      </c>
      <c r="AK57" s="167" t="s">
        <v>362</v>
      </c>
      <c r="AL57" s="62"/>
    </row>
    <row r="58" spans="1:38" s="43" customFormat="1" ht="12">
      <c r="A58" s="138">
        <f t="shared" si="11"/>
        <v>48</v>
      </c>
      <c r="B58" s="81" t="s">
        <v>393</v>
      </c>
      <c r="C58" s="82" t="s">
        <v>31</v>
      </c>
      <c r="D58" s="82" t="s">
        <v>351</v>
      </c>
      <c r="E58" s="82">
        <v>29</v>
      </c>
      <c r="F58" s="83">
        <f t="shared" si="0"/>
        <v>45</v>
      </c>
      <c r="G58" s="84">
        <v>1.5</v>
      </c>
      <c r="H58" s="85">
        <f t="shared" si="12"/>
        <v>80.2</v>
      </c>
      <c r="I58" s="86">
        <v>0.001388888888888889</v>
      </c>
      <c r="J58" s="86">
        <f t="shared" si="13"/>
        <v>0.08402777777777777</v>
      </c>
      <c r="K58" s="86">
        <f t="shared" si="24"/>
        <v>0.20624999999999985</v>
      </c>
      <c r="L58" s="86">
        <f t="shared" si="14"/>
        <v>0.32013888888888864</v>
      </c>
      <c r="M58" s="86">
        <f t="shared" si="15"/>
        <v>0.40347222222222195</v>
      </c>
      <c r="N58" s="86">
        <f t="shared" si="16"/>
        <v>0.43819444444444416</v>
      </c>
      <c r="O58" s="86">
        <f t="shared" si="17"/>
        <v>0.4868055555555552</v>
      </c>
      <c r="P58" s="86">
        <f t="shared" si="18"/>
        <v>0.5701388888888886</v>
      </c>
      <c r="Q58" s="86">
        <f t="shared" si="19"/>
        <v>0.6743055555555553</v>
      </c>
      <c r="R58" s="86">
        <f t="shared" si="2"/>
        <v>0.7715277777777775</v>
      </c>
      <c r="S58" s="95">
        <f t="shared" si="3"/>
        <v>0.7368055555555553</v>
      </c>
      <c r="T58" s="82">
        <f t="shared" si="20"/>
        <v>48</v>
      </c>
      <c r="U58" s="150" t="s">
        <v>106</v>
      </c>
      <c r="V58" s="82" t="s">
        <v>81</v>
      </c>
      <c r="W58" s="82" t="s">
        <v>358</v>
      </c>
      <c r="X58" s="167" t="s">
        <v>362</v>
      </c>
      <c r="Y58" s="83">
        <f t="shared" si="1"/>
        <v>30</v>
      </c>
      <c r="Z58" s="84">
        <v>0.5</v>
      </c>
      <c r="AA58" s="85">
        <f t="shared" si="4"/>
        <v>83.69999999999997</v>
      </c>
      <c r="AB58" s="86">
        <v>0.0006944444444444445</v>
      </c>
      <c r="AC58" s="86">
        <f t="shared" si="5"/>
        <v>0.08402777777777777</v>
      </c>
      <c r="AD58" s="86">
        <f t="shared" si="21"/>
        <v>0.30972222222222195</v>
      </c>
      <c r="AE58" s="86">
        <f t="shared" si="6"/>
        <v>0.45208333333333306</v>
      </c>
      <c r="AF58" s="86">
        <f t="shared" si="22"/>
        <v>0.5354166666666664</v>
      </c>
      <c r="AG58" s="86">
        <f t="shared" si="7"/>
        <v>0.5770833333333331</v>
      </c>
      <c r="AH58" s="86">
        <f t="shared" si="23"/>
        <v>0.6256944444444441</v>
      </c>
      <c r="AI58" s="86">
        <f t="shared" si="8"/>
        <v>0.6986111111111108</v>
      </c>
      <c r="AJ58" s="86">
        <f t="shared" si="9"/>
        <v>0.7923611111111108</v>
      </c>
      <c r="AK58" s="167" t="s">
        <v>362</v>
      </c>
      <c r="AL58" s="62"/>
    </row>
    <row r="59" spans="1:38" s="43" customFormat="1" ht="12">
      <c r="A59" s="138">
        <f t="shared" si="11"/>
        <v>49</v>
      </c>
      <c r="B59" s="81" t="s">
        <v>394</v>
      </c>
      <c r="C59" s="82" t="s">
        <v>31</v>
      </c>
      <c r="D59" s="82" t="s">
        <v>351</v>
      </c>
      <c r="E59" s="82">
        <v>27</v>
      </c>
      <c r="F59" s="83">
        <f t="shared" si="0"/>
        <v>30</v>
      </c>
      <c r="G59" s="84">
        <v>1</v>
      </c>
      <c r="H59" s="85">
        <f t="shared" si="12"/>
        <v>81.2</v>
      </c>
      <c r="I59" s="86">
        <v>0.001388888888888889</v>
      </c>
      <c r="J59" s="86">
        <f t="shared" si="13"/>
        <v>0.08541666666666665</v>
      </c>
      <c r="K59" s="86">
        <f t="shared" si="24"/>
        <v>0.20763888888888873</v>
      </c>
      <c r="L59" s="86">
        <f t="shared" si="14"/>
        <v>0.3215277777777775</v>
      </c>
      <c r="M59" s="86">
        <f t="shared" si="15"/>
        <v>0.40486111111111084</v>
      </c>
      <c r="N59" s="86">
        <f t="shared" si="16"/>
        <v>0.43958333333333305</v>
      </c>
      <c r="O59" s="86">
        <f t="shared" si="17"/>
        <v>0.4881944444444441</v>
      </c>
      <c r="P59" s="86">
        <f t="shared" si="18"/>
        <v>0.5715277777777775</v>
      </c>
      <c r="Q59" s="86">
        <f t="shared" si="19"/>
        <v>0.6756944444444442</v>
      </c>
      <c r="R59" s="86">
        <f t="shared" si="2"/>
        <v>0.7729166666666664</v>
      </c>
      <c r="S59" s="95">
        <f t="shared" si="3"/>
        <v>0.7381944444444442</v>
      </c>
      <c r="T59" s="82">
        <f t="shared" si="20"/>
        <v>49</v>
      </c>
      <c r="U59" s="150" t="s">
        <v>241</v>
      </c>
      <c r="V59" s="82" t="s">
        <v>81</v>
      </c>
      <c r="W59" s="82" t="s">
        <v>358</v>
      </c>
      <c r="X59" s="167" t="s">
        <v>362</v>
      </c>
      <c r="Y59" s="83">
        <f t="shared" si="1"/>
        <v>45</v>
      </c>
      <c r="Z59" s="84">
        <v>1.5</v>
      </c>
      <c r="AA59" s="85">
        <f t="shared" si="4"/>
        <v>85.19999999999997</v>
      </c>
      <c r="AB59" s="86">
        <v>0.001388888888888889</v>
      </c>
      <c r="AC59" s="86">
        <f t="shared" si="5"/>
        <v>0.08541666666666665</v>
      </c>
      <c r="AD59" s="86">
        <f t="shared" si="21"/>
        <v>0.31111111111111084</v>
      </c>
      <c r="AE59" s="86">
        <f t="shared" si="6"/>
        <v>0.45347222222222194</v>
      </c>
      <c r="AF59" s="86">
        <f t="shared" si="22"/>
        <v>0.5368055555555553</v>
      </c>
      <c r="AG59" s="86">
        <f t="shared" si="7"/>
        <v>0.5784722222222219</v>
      </c>
      <c r="AH59" s="86">
        <f t="shared" si="23"/>
        <v>0.627083333333333</v>
      </c>
      <c r="AI59" s="86">
        <f t="shared" si="8"/>
        <v>0.6999999999999997</v>
      </c>
      <c r="AJ59" s="86">
        <f t="shared" si="9"/>
        <v>0.7937499999999997</v>
      </c>
      <c r="AK59" s="167" t="s">
        <v>362</v>
      </c>
      <c r="AL59" s="62"/>
    </row>
    <row r="60" spans="1:38" s="43" customFormat="1" ht="12">
      <c r="A60" s="138">
        <f t="shared" si="11"/>
        <v>50</v>
      </c>
      <c r="B60" s="81" t="s">
        <v>395</v>
      </c>
      <c r="C60" s="82" t="s">
        <v>31</v>
      </c>
      <c r="D60" s="82" t="s">
        <v>350</v>
      </c>
      <c r="E60" s="82">
        <v>15</v>
      </c>
      <c r="F60" s="83">
        <f t="shared" si="0"/>
        <v>44</v>
      </c>
      <c r="G60" s="84">
        <v>2.2</v>
      </c>
      <c r="H60" s="85">
        <f t="shared" si="12"/>
        <v>83.4</v>
      </c>
      <c r="I60" s="86">
        <v>0.0020833333333333333</v>
      </c>
      <c r="J60" s="86">
        <f t="shared" si="13"/>
        <v>0.0875</v>
      </c>
      <c r="K60" s="86">
        <f t="shared" si="24"/>
        <v>0.20972222222222206</v>
      </c>
      <c r="L60" s="86">
        <f t="shared" si="14"/>
        <v>0.32361111111111085</v>
      </c>
      <c r="M60" s="86">
        <f t="shared" si="15"/>
        <v>0.40694444444444416</v>
      </c>
      <c r="N60" s="86">
        <f t="shared" si="16"/>
        <v>0.4416666666666664</v>
      </c>
      <c r="O60" s="86">
        <f t="shared" si="17"/>
        <v>0.4902777777777774</v>
      </c>
      <c r="P60" s="86">
        <f t="shared" si="18"/>
        <v>0.5736111111111108</v>
      </c>
      <c r="Q60" s="86">
        <f t="shared" si="19"/>
        <v>0.6777777777777775</v>
      </c>
      <c r="R60" s="86">
        <f t="shared" si="2"/>
        <v>0.7749999999999997</v>
      </c>
      <c r="S60" s="95">
        <f t="shared" si="3"/>
        <v>0.7402777777777775</v>
      </c>
      <c r="T60" s="82">
        <f t="shared" si="20"/>
        <v>50</v>
      </c>
      <c r="U60" s="150" t="s">
        <v>286</v>
      </c>
      <c r="V60" s="82" t="s">
        <v>81</v>
      </c>
      <c r="W60" s="82" t="s">
        <v>358</v>
      </c>
      <c r="X60" s="167" t="s">
        <v>362</v>
      </c>
      <c r="Y60" s="83">
        <f t="shared" si="1"/>
        <v>39</v>
      </c>
      <c r="Z60" s="84">
        <v>1.3</v>
      </c>
      <c r="AA60" s="85">
        <f t="shared" si="4"/>
        <v>86.49999999999997</v>
      </c>
      <c r="AB60" s="86">
        <v>0.001388888888888889</v>
      </c>
      <c r="AC60" s="86">
        <f t="shared" si="5"/>
        <v>0.08680555555555554</v>
      </c>
      <c r="AD60" s="86">
        <f t="shared" si="21"/>
        <v>0.3124999999999997</v>
      </c>
      <c r="AE60" s="86">
        <f t="shared" si="6"/>
        <v>0.4548611111111108</v>
      </c>
      <c r="AF60" s="86">
        <f t="shared" si="22"/>
        <v>0.5381944444444442</v>
      </c>
      <c r="AG60" s="86">
        <f t="shared" si="7"/>
        <v>0.5798611111111108</v>
      </c>
      <c r="AH60" s="86">
        <f t="shared" si="23"/>
        <v>0.6284722222222219</v>
      </c>
      <c r="AI60" s="86">
        <f t="shared" si="8"/>
        <v>0.7013888888888886</v>
      </c>
      <c r="AJ60" s="86">
        <f t="shared" si="9"/>
        <v>0.7951388888888886</v>
      </c>
      <c r="AK60" s="167" t="s">
        <v>362</v>
      </c>
      <c r="AL60" s="62"/>
    </row>
    <row r="61" spans="1:38" s="43" customFormat="1" ht="12">
      <c r="A61" s="138">
        <f t="shared" si="11"/>
        <v>51</v>
      </c>
      <c r="B61" s="81" t="s">
        <v>396</v>
      </c>
      <c r="C61" s="82" t="s">
        <v>31</v>
      </c>
      <c r="D61" s="82" t="s">
        <v>350</v>
      </c>
      <c r="E61" s="82">
        <v>13</v>
      </c>
      <c r="F61" s="83">
        <f t="shared" si="0"/>
        <v>35.99999999999999</v>
      </c>
      <c r="G61" s="84">
        <v>1.2</v>
      </c>
      <c r="H61" s="85">
        <f t="shared" si="12"/>
        <v>84.60000000000001</v>
      </c>
      <c r="I61" s="86">
        <v>0.001388888888888889</v>
      </c>
      <c r="J61" s="86">
        <f t="shared" si="13"/>
        <v>0.08888888888888888</v>
      </c>
      <c r="K61" s="86">
        <f t="shared" si="24"/>
        <v>0.21111111111111094</v>
      </c>
      <c r="L61" s="86">
        <f t="shared" si="14"/>
        <v>0.32499999999999973</v>
      </c>
      <c r="M61" s="86">
        <f t="shared" si="15"/>
        <v>0.40833333333333305</v>
      </c>
      <c r="N61" s="86">
        <f t="shared" si="16"/>
        <v>0.44305555555555526</v>
      </c>
      <c r="O61" s="86">
        <f t="shared" si="17"/>
        <v>0.4916666666666663</v>
      </c>
      <c r="P61" s="86">
        <f t="shared" si="18"/>
        <v>0.5749999999999997</v>
      </c>
      <c r="Q61" s="86">
        <f t="shared" si="19"/>
        <v>0.6791666666666664</v>
      </c>
      <c r="R61" s="86">
        <f t="shared" si="2"/>
        <v>0.7763888888888886</v>
      </c>
      <c r="S61" s="95">
        <f t="shared" si="3"/>
        <v>0.7416666666666664</v>
      </c>
      <c r="T61" s="82">
        <f t="shared" si="20"/>
        <v>51</v>
      </c>
      <c r="U61" s="43" t="s">
        <v>291</v>
      </c>
      <c r="V61" s="139" t="s">
        <v>31</v>
      </c>
      <c r="W61" s="139" t="s">
        <v>359</v>
      </c>
      <c r="X61" s="167" t="s">
        <v>362</v>
      </c>
      <c r="Y61" s="83">
        <f t="shared" si="1"/>
        <v>39</v>
      </c>
      <c r="Z61" s="139">
        <v>1.3</v>
      </c>
      <c r="AA61" s="85">
        <f t="shared" si="4"/>
        <v>87.79999999999997</v>
      </c>
      <c r="AB61" s="86">
        <v>0.001388888888888889</v>
      </c>
      <c r="AC61" s="86">
        <f t="shared" si="5"/>
        <v>0.08819444444444442</v>
      </c>
      <c r="AD61" s="86">
        <f t="shared" si="21"/>
        <v>0.3138888888888886</v>
      </c>
      <c r="AE61" s="86">
        <f t="shared" si="6"/>
        <v>0.4562499999999997</v>
      </c>
      <c r="AF61" s="86">
        <f t="shared" si="22"/>
        <v>0.5395833333333331</v>
      </c>
      <c r="AG61" s="86">
        <f t="shared" si="7"/>
        <v>0.5812499999999997</v>
      </c>
      <c r="AH61" s="86">
        <f t="shared" si="23"/>
        <v>0.6298611111111108</v>
      </c>
      <c r="AI61" s="86">
        <f t="shared" si="8"/>
        <v>0.7027777777777775</v>
      </c>
      <c r="AJ61" s="86">
        <f t="shared" si="9"/>
        <v>0.7965277777777775</v>
      </c>
      <c r="AK61" s="167" t="s">
        <v>362</v>
      </c>
      <c r="AL61" s="62"/>
    </row>
    <row r="62" spans="1:38" s="43" customFormat="1" ht="12">
      <c r="A62" s="138">
        <f t="shared" si="11"/>
        <v>52</v>
      </c>
      <c r="B62" s="81" t="s">
        <v>397</v>
      </c>
      <c r="C62" s="82" t="s">
        <v>31</v>
      </c>
      <c r="D62" s="82" t="s">
        <v>350</v>
      </c>
      <c r="E62" s="82">
        <v>11</v>
      </c>
      <c r="F62" s="83">
        <f t="shared" si="0"/>
        <v>56.99999999999999</v>
      </c>
      <c r="G62" s="84">
        <v>3.8</v>
      </c>
      <c r="H62" s="85">
        <f t="shared" si="12"/>
        <v>88.4</v>
      </c>
      <c r="I62" s="86">
        <v>0.002777777777777778</v>
      </c>
      <c r="J62" s="86">
        <f t="shared" si="13"/>
        <v>0.09166666666666666</v>
      </c>
      <c r="K62" s="86">
        <f t="shared" si="24"/>
        <v>0.2138888888888887</v>
      </c>
      <c r="L62" s="86">
        <f t="shared" si="14"/>
        <v>0.3277777777777775</v>
      </c>
      <c r="M62" s="86">
        <f t="shared" si="15"/>
        <v>0.4111111111111108</v>
      </c>
      <c r="N62" s="86">
        <f t="shared" si="16"/>
        <v>0.445833333333333</v>
      </c>
      <c r="O62" s="86">
        <f t="shared" si="17"/>
        <v>0.4944444444444441</v>
      </c>
      <c r="P62" s="86">
        <f t="shared" si="18"/>
        <v>0.5777777777777775</v>
      </c>
      <c r="Q62" s="86">
        <f t="shared" si="19"/>
        <v>0.6819444444444441</v>
      </c>
      <c r="R62" s="86">
        <f t="shared" si="2"/>
        <v>0.7791666666666663</v>
      </c>
      <c r="S62" s="95">
        <f t="shared" si="3"/>
        <v>0.7444444444444441</v>
      </c>
      <c r="T62" s="82">
        <f t="shared" si="20"/>
        <v>52</v>
      </c>
      <c r="U62" s="150" t="s">
        <v>424</v>
      </c>
      <c r="V62" s="82" t="s">
        <v>31</v>
      </c>
      <c r="W62" s="167" t="s">
        <v>359</v>
      </c>
      <c r="X62" s="167" t="s">
        <v>403</v>
      </c>
      <c r="Y62" s="83">
        <f t="shared" si="1"/>
        <v>30</v>
      </c>
      <c r="Z62" s="84">
        <v>0.5</v>
      </c>
      <c r="AA62" s="85">
        <f t="shared" si="4"/>
        <v>88.29999999999997</v>
      </c>
      <c r="AB62" s="86">
        <v>0.0006944444444444445</v>
      </c>
      <c r="AC62" s="86">
        <f t="shared" si="5"/>
        <v>0.08888888888888886</v>
      </c>
      <c r="AD62" s="86">
        <f t="shared" si="21"/>
        <v>0.31458333333333305</v>
      </c>
      <c r="AE62" s="86">
        <f t="shared" si="6"/>
        <v>0.45694444444444415</v>
      </c>
      <c r="AF62" s="86">
        <f t="shared" si="22"/>
        <v>0.5402777777777775</v>
      </c>
      <c r="AG62" s="86">
        <f t="shared" si="7"/>
        <v>0.5819444444444442</v>
      </c>
      <c r="AH62" s="86">
        <f t="shared" si="23"/>
        <v>0.6305555555555552</v>
      </c>
      <c r="AI62" s="86">
        <f t="shared" si="8"/>
        <v>0.7034722222222219</v>
      </c>
      <c r="AJ62" s="86">
        <f t="shared" si="9"/>
        <v>0.7972222222222219</v>
      </c>
      <c r="AK62" s="167" t="s">
        <v>362</v>
      </c>
      <c r="AL62" s="62"/>
    </row>
    <row r="63" spans="1:38" s="43" customFormat="1" ht="12">
      <c r="A63" s="138">
        <f t="shared" si="11"/>
        <v>53</v>
      </c>
      <c r="B63" s="81" t="s">
        <v>398</v>
      </c>
      <c r="C63" s="82" t="s">
        <v>31</v>
      </c>
      <c r="D63" s="82" t="s">
        <v>350</v>
      </c>
      <c r="E63" s="167" t="s">
        <v>366</v>
      </c>
      <c r="F63" s="83">
        <f t="shared" si="0"/>
        <v>41.99999999999999</v>
      </c>
      <c r="G63" s="84">
        <v>1.4</v>
      </c>
      <c r="H63" s="85">
        <f t="shared" si="12"/>
        <v>89.80000000000001</v>
      </c>
      <c r="I63" s="86">
        <v>0.001388888888888889</v>
      </c>
      <c r="J63" s="86">
        <f t="shared" si="13"/>
        <v>0.09305555555555554</v>
      </c>
      <c r="K63" s="86">
        <f t="shared" si="24"/>
        <v>0.2152777777777776</v>
      </c>
      <c r="L63" s="86">
        <f t="shared" si="14"/>
        <v>0.3291666666666664</v>
      </c>
      <c r="M63" s="86">
        <f t="shared" si="15"/>
        <v>0.4124999999999997</v>
      </c>
      <c r="N63" s="86">
        <f t="shared" si="16"/>
        <v>0.4472222222222219</v>
      </c>
      <c r="O63" s="86">
        <f t="shared" si="17"/>
        <v>0.49583333333333296</v>
      </c>
      <c r="P63" s="86">
        <f t="shared" si="18"/>
        <v>0.5791666666666664</v>
      </c>
      <c r="Q63" s="86">
        <f t="shared" si="19"/>
        <v>0.683333333333333</v>
      </c>
      <c r="R63" s="86">
        <f t="shared" si="2"/>
        <v>0.7805555555555552</v>
      </c>
      <c r="S63" s="95">
        <f t="shared" si="3"/>
        <v>0.745833333333333</v>
      </c>
      <c r="T63" s="82">
        <f t="shared" si="20"/>
        <v>53</v>
      </c>
      <c r="U63" s="150" t="s">
        <v>369</v>
      </c>
      <c r="V63" s="82" t="s">
        <v>31</v>
      </c>
      <c r="W63" s="167" t="s">
        <v>359</v>
      </c>
      <c r="X63" s="167" t="s">
        <v>403</v>
      </c>
      <c r="Y63" s="83">
        <f t="shared" si="1"/>
        <v>33.6</v>
      </c>
      <c r="Z63" s="84">
        <v>2.8</v>
      </c>
      <c r="AA63" s="85">
        <f t="shared" si="4"/>
        <v>91.09999999999997</v>
      </c>
      <c r="AB63" s="86">
        <v>0.003472222222222222</v>
      </c>
      <c r="AC63" s="86">
        <f t="shared" si="5"/>
        <v>0.09236111111111109</v>
      </c>
      <c r="AD63" s="86">
        <f t="shared" si="21"/>
        <v>0.31805555555555526</v>
      </c>
      <c r="AE63" s="86">
        <f t="shared" si="6"/>
        <v>0.46041666666666636</v>
      </c>
      <c r="AF63" s="86">
        <f t="shared" si="22"/>
        <v>0.5437499999999997</v>
      </c>
      <c r="AG63" s="86">
        <f t="shared" si="7"/>
        <v>0.5854166666666664</v>
      </c>
      <c r="AH63" s="86">
        <f t="shared" si="23"/>
        <v>0.6340277777777774</v>
      </c>
      <c r="AI63" s="86">
        <f t="shared" si="8"/>
        <v>0.7069444444444442</v>
      </c>
      <c r="AJ63" s="86">
        <f t="shared" si="9"/>
        <v>0.8006944444444442</v>
      </c>
      <c r="AK63" s="167" t="s">
        <v>362</v>
      </c>
      <c r="AL63" s="62"/>
    </row>
    <row r="64" spans="1:38" s="43" customFormat="1" ht="12">
      <c r="A64" s="138">
        <f t="shared" si="11"/>
        <v>54</v>
      </c>
      <c r="B64" s="81" t="s">
        <v>399</v>
      </c>
      <c r="C64" s="82" t="s">
        <v>31</v>
      </c>
      <c r="D64" s="82" t="s">
        <v>350</v>
      </c>
      <c r="E64" s="167" t="s">
        <v>367</v>
      </c>
      <c r="F64" s="83">
        <f t="shared" si="0"/>
        <v>41.99999999999999</v>
      </c>
      <c r="G64" s="84">
        <v>1.4</v>
      </c>
      <c r="H64" s="85">
        <f t="shared" si="12"/>
        <v>91.20000000000002</v>
      </c>
      <c r="I64" s="86">
        <v>0.001388888888888889</v>
      </c>
      <c r="J64" s="86">
        <f t="shared" si="13"/>
        <v>0.09444444444444443</v>
      </c>
      <c r="K64" s="86">
        <f t="shared" si="24"/>
        <v>0.21666666666666648</v>
      </c>
      <c r="L64" s="86">
        <f t="shared" si="14"/>
        <v>0.33055555555555527</v>
      </c>
      <c r="M64" s="86">
        <f t="shared" si="15"/>
        <v>0.4138888888888886</v>
      </c>
      <c r="N64" s="86">
        <f t="shared" si="16"/>
        <v>0.4486111111111108</v>
      </c>
      <c r="O64" s="86">
        <f t="shared" si="17"/>
        <v>0.49722222222222184</v>
      </c>
      <c r="P64" s="86">
        <f t="shared" si="18"/>
        <v>0.5805555555555553</v>
      </c>
      <c r="Q64" s="86">
        <f t="shared" si="19"/>
        <v>0.6847222222222219</v>
      </c>
      <c r="R64" s="86">
        <f t="shared" si="2"/>
        <v>0.7819444444444441</v>
      </c>
      <c r="S64" s="95">
        <f t="shared" si="3"/>
        <v>0.7472222222222219</v>
      </c>
      <c r="T64" s="82">
        <f t="shared" si="20"/>
        <v>54</v>
      </c>
      <c r="U64" s="150" t="s">
        <v>425</v>
      </c>
      <c r="V64" s="82" t="s">
        <v>31</v>
      </c>
      <c r="W64" s="167" t="s">
        <v>360</v>
      </c>
      <c r="X64" s="167" t="s">
        <v>403</v>
      </c>
      <c r="Y64" s="83">
        <f t="shared" si="1"/>
        <v>36</v>
      </c>
      <c r="Z64" s="84">
        <v>1.8</v>
      </c>
      <c r="AA64" s="85">
        <f t="shared" si="4"/>
        <v>92.89999999999996</v>
      </c>
      <c r="AB64" s="86">
        <v>0.0020833333333333333</v>
      </c>
      <c r="AC64" s="86">
        <f t="shared" si="5"/>
        <v>0.09444444444444443</v>
      </c>
      <c r="AD64" s="86">
        <f t="shared" si="21"/>
        <v>0.3201388888888886</v>
      </c>
      <c r="AE64" s="86">
        <f t="shared" si="6"/>
        <v>0.4624999999999997</v>
      </c>
      <c r="AF64" s="86">
        <f t="shared" si="22"/>
        <v>0.5458333333333331</v>
      </c>
      <c r="AG64" s="86">
        <f t="shared" si="7"/>
        <v>0.5874999999999997</v>
      </c>
      <c r="AH64" s="86">
        <f t="shared" si="23"/>
        <v>0.6361111111111107</v>
      </c>
      <c r="AI64" s="86">
        <f t="shared" si="8"/>
        <v>0.7090277777777775</v>
      </c>
      <c r="AJ64" s="86">
        <f t="shared" si="9"/>
        <v>0.8027777777777775</v>
      </c>
      <c r="AK64" s="167" t="s">
        <v>362</v>
      </c>
      <c r="AL64" s="62"/>
    </row>
    <row r="65" spans="1:38" s="43" customFormat="1" ht="12">
      <c r="A65" s="138">
        <f t="shared" si="11"/>
        <v>55</v>
      </c>
      <c r="B65" s="81" t="s">
        <v>400</v>
      </c>
      <c r="C65" s="82" t="s">
        <v>40</v>
      </c>
      <c r="D65" s="82">
        <v>785</v>
      </c>
      <c r="E65" s="167" t="s">
        <v>364</v>
      </c>
      <c r="F65" s="83">
        <f t="shared" si="0"/>
        <v>41.99999999999999</v>
      </c>
      <c r="G65" s="84">
        <v>2.8</v>
      </c>
      <c r="H65" s="85">
        <f t="shared" si="12"/>
        <v>94.00000000000001</v>
      </c>
      <c r="I65" s="86">
        <v>0.002777777777777778</v>
      </c>
      <c r="J65" s="86">
        <f t="shared" si="13"/>
        <v>0.09722222222222221</v>
      </c>
      <c r="K65" s="86">
        <f t="shared" si="24"/>
        <v>0.21944444444444425</v>
      </c>
      <c r="L65" s="86">
        <f t="shared" si="14"/>
        <v>0.33333333333333304</v>
      </c>
      <c r="M65" s="86">
        <f t="shared" si="15"/>
        <v>0.41666666666666635</v>
      </c>
      <c r="N65" s="86">
        <f t="shared" si="16"/>
        <v>0.45138888888888856</v>
      </c>
      <c r="O65" s="86">
        <f t="shared" si="17"/>
        <v>0.4999999999999996</v>
      </c>
      <c r="P65" s="86">
        <f t="shared" si="18"/>
        <v>0.583333333333333</v>
      </c>
      <c r="Q65" s="86">
        <f t="shared" si="19"/>
        <v>0.6874999999999997</v>
      </c>
      <c r="R65" s="86">
        <f t="shared" si="2"/>
        <v>0.7847222222222219</v>
      </c>
      <c r="S65" s="95">
        <f t="shared" si="3"/>
        <v>0.7499999999999997</v>
      </c>
      <c r="T65" s="82">
        <f t="shared" si="20"/>
        <v>55</v>
      </c>
      <c r="U65" s="81" t="s">
        <v>332</v>
      </c>
      <c r="V65" s="82" t="s">
        <v>192</v>
      </c>
      <c r="W65" s="167" t="s">
        <v>362</v>
      </c>
      <c r="X65" s="167" t="s">
        <v>362</v>
      </c>
      <c r="Y65" s="83">
        <f t="shared" si="1"/>
        <v>16.5</v>
      </c>
      <c r="Z65" s="84">
        <v>1.1</v>
      </c>
      <c r="AA65" s="85">
        <f>Z65+AA64</f>
        <v>93.99999999999996</v>
      </c>
      <c r="AB65" s="86">
        <v>0.002777777777777778</v>
      </c>
      <c r="AC65" s="86">
        <f t="shared" si="5"/>
        <v>0.09722222222222221</v>
      </c>
      <c r="AD65" s="86">
        <f t="shared" si="21"/>
        <v>0.32291666666666635</v>
      </c>
      <c r="AE65" s="86">
        <f t="shared" si="6"/>
        <v>0.46527777777777746</v>
      </c>
      <c r="AF65" s="86">
        <f t="shared" si="22"/>
        <v>0.5486111111111108</v>
      </c>
      <c r="AG65" s="86">
        <f t="shared" si="7"/>
        <v>0.5902777777777775</v>
      </c>
      <c r="AH65" s="86">
        <f t="shared" si="23"/>
        <v>0.6388888888888885</v>
      </c>
      <c r="AI65" s="86">
        <f t="shared" si="8"/>
        <v>0.7118055555555552</v>
      </c>
      <c r="AJ65" s="86">
        <f t="shared" si="9"/>
        <v>0.8055555555555552</v>
      </c>
      <c r="AK65" s="167" t="s">
        <v>362</v>
      </c>
      <c r="AL65" s="62"/>
    </row>
    <row r="66" spans="2:38" s="43" customFormat="1" ht="12">
      <c r="B66" s="90"/>
      <c r="C66" s="91"/>
      <c r="D66" s="91"/>
      <c r="E66" s="91"/>
      <c r="F66" s="92"/>
      <c r="G66" s="93"/>
      <c r="H66" s="94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1"/>
      <c r="U66" s="90"/>
      <c r="V66" s="91"/>
      <c r="W66" s="91"/>
      <c r="X66" s="91"/>
      <c r="Y66" s="92"/>
      <c r="Z66" s="93"/>
      <c r="AA66" s="94"/>
      <c r="AB66" s="95"/>
      <c r="AC66" s="95"/>
      <c r="AD66" s="95"/>
      <c r="AE66" s="95"/>
      <c r="AF66" s="95"/>
      <c r="AG66" s="95"/>
      <c r="AH66" s="95"/>
      <c r="AI66" s="95"/>
      <c r="AJ66" s="95"/>
      <c r="AK66" s="163"/>
      <c r="AL66" s="62"/>
    </row>
    <row r="67" spans="2:36" ht="12">
      <c r="B67" s="43" t="s">
        <v>34</v>
      </c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</row>
    <row r="69" ht="12">
      <c r="B69" s="43" t="s">
        <v>0</v>
      </c>
    </row>
    <row r="70" spans="2:38" s="43" customFormat="1" ht="12">
      <c r="B70" s="43" t="s">
        <v>90</v>
      </c>
      <c r="C70" s="67"/>
      <c r="D70" s="67"/>
      <c r="E70" s="67"/>
      <c r="F70" s="67"/>
      <c r="T70" s="67"/>
      <c r="AK70" s="163"/>
      <c r="AL70" s="62"/>
    </row>
    <row r="71" spans="2:38" s="43" customFormat="1" ht="12">
      <c r="B71" s="115" t="s">
        <v>297</v>
      </c>
      <c r="C71" s="67"/>
      <c r="D71" s="67"/>
      <c r="E71" s="67"/>
      <c r="F71" s="67"/>
      <c r="T71" s="67"/>
      <c r="AK71" s="163"/>
      <c r="AL71" s="62"/>
    </row>
    <row r="72" spans="2:38" s="43" customFormat="1" ht="12">
      <c r="B72" s="43" t="s">
        <v>6</v>
      </c>
      <c r="C72" s="67"/>
      <c r="D72" s="67"/>
      <c r="E72" s="67"/>
      <c r="F72" s="67"/>
      <c r="T72" s="91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163"/>
      <c r="AL72" s="62"/>
    </row>
    <row r="73" spans="2:38" s="43" customFormat="1" ht="12">
      <c r="B73" s="43" t="s">
        <v>36</v>
      </c>
      <c r="C73" s="67"/>
      <c r="D73" s="67"/>
      <c r="E73" s="67"/>
      <c r="F73" s="67"/>
      <c r="T73" s="91"/>
      <c r="U73" s="90"/>
      <c r="V73" s="91"/>
      <c r="W73" s="91"/>
      <c r="X73" s="91"/>
      <c r="Y73" s="97"/>
      <c r="Z73" s="93"/>
      <c r="AA73" s="94"/>
      <c r="AB73" s="95"/>
      <c r="AC73" s="95"/>
      <c r="AD73" s="95"/>
      <c r="AE73" s="95"/>
      <c r="AF73" s="95"/>
      <c r="AG73" s="95"/>
      <c r="AH73" s="95"/>
      <c r="AI73" s="95"/>
      <c r="AJ73" s="95"/>
      <c r="AK73" s="163"/>
      <c r="AL73" s="62"/>
    </row>
    <row r="74" spans="3:38" s="43" customFormat="1" ht="12">
      <c r="C74" s="67"/>
      <c r="D74" s="67"/>
      <c r="E74" s="67"/>
      <c r="F74" s="67"/>
      <c r="H74" s="98"/>
      <c r="I74" s="98"/>
      <c r="T74" s="91"/>
      <c r="U74" s="90"/>
      <c r="V74" s="91"/>
      <c r="W74" s="91"/>
      <c r="X74" s="91"/>
      <c r="Y74" s="92"/>
      <c r="Z74" s="93"/>
      <c r="AA74" s="94"/>
      <c r="AB74" s="95"/>
      <c r="AC74" s="95"/>
      <c r="AD74" s="95"/>
      <c r="AE74" s="95"/>
      <c r="AF74" s="95"/>
      <c r="AG74" s="95"/>
      <c r="AH74" s="95"/>
      <c r="AI74" s="95"/>
      <c r="AJ74" s="95"/>
      <c r="AK74" s="163"/>
      <c r="AL74" s="62"/>
    </row>
    <row r="75" spans="2:38" s="43" customFormat="1" ht="12">
      <c r="B75" s="43" t="s">
        <v>295</v>
      </c>
      <c r="C75" s="67"/>
      <c r="D75" s="67"/>
      <c r="E75" s="67"/>
      <c r="F75" s="67"/>
      <c r="H75" s="98"/>
      <c r="I75" s="98"/>
      <c r="T75" s="91"/>
      <c r="U75" s="90"/>
      <c r="V75" s="91"/>
      <c r="W75" s="91"/>
      <c r="X75" s="91"/>
      <c r="Y75" s="92"/>
      <c r="Z75" s="93"/>
      <c r="AA75" s="94"/>
      <c r="AB75" s="95"/>
      <c r="AC75" s="95"/>
      <c r="AD75" s="95"/>
      <c r="AE75" s="95"/>
      <c r="AF75" s="95"/>
      <c r="AG75" s="95"/>
      <c r="AH75" s="95"/>
      <c r="AI75" s="95"/>
      <c r="AJ75" s="95"/>
      <c r="AK75" s="163"/>
      <c r="AL75" s="62"/>
    </row>
    <row r="76" spans="2:36" ht="12">
      <c r="B76" s="43" t="s">
        <v>296</v>
      </c>
      <c r="T76" s="91"/>
      <c r="U76" s="90"/>
      <c r="V76" s="91"/>
      <c r="W76" s="91"/>
      <c r="X76" s="91"/>
      <c r="Y76" s="92"/>
      <c r="Z76" s="93"/>
      <c r="AA76" s="94"/>
      <c r="AB76" s="95"/>
      <c r="AC76" s="95"/>
      <c r="AD76" s="95"/>
      <c r="AE76" s="95"/>
      <c r="AF76" s="95"/>
      <c r="AG76" s="95"/>
      <c r="AH76" s="95"/>
      <c r="AI76" s="95"/>
      <c r="AJ76" s="95"/>
    </row>
    <row r="77" spans="20:36" ht="12">
      <c r="T77" s="91"/>
      <c r="U77" s="90"/>
      <c r="V77" s="91"/>
      <c r="W77" s="91"/>
      <c r="X77" s="91"/>
      <c r="Y77" s="92"/>
      <c r="Z77" s="93"/>
      <c r="AA77" s="94"/>
      <c r="AB77" s="95"/>
      <c r="AC77" s="95"/>
      <c r="AD77" s="95"/>
      <c r="AE77" s="95"/>
      <c r="AF77" s="95"/>
      <c r="AG77" s="95"/>
      <c r="AH77" s="95"/>
      <c r="AI77" s="95"/>
      <c r="AJ77" s="95"/>
    </row>
  </sheetData>
  <sheetProtection/>
  <mergeCells count="19">
    <mergeCell ref="X8:X10"/>
    <mergeCell ref="G5:H5"/>
    <mergeCell ref="A8:A10"/>
    <mergeCell ref="C8:C10"/>
    <mergeCell ref="D8:D10"/>
    <mergeCell ref="E8:E10"/>
    <mergeCell ref="F8:F10"/>
    <mergeCell ref="G8:G10"/>
    <mergeCell ref="H8:H10"/>
    <mergeCell ref="Y8:Y10"/>
    <mergeCell ref="Z8:Z10"/>
    <mergeCell ref="AA8:AA10"/>
    <mergeCell ref="AB8:AB10"/>
    <mergeCell ref="AC8:AC10"/>
    <mergeCell ref="I8:I10"/>
    <mergeCell ref="J8:J10"/>
    <mergeCell ref="T8:T10"/>
    <mergeCell ref="V8:V10"/>
    <mergeCell ref="W8:W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MZDiK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Ankieter</dc:creator>
  <cp:keywords/>
  <dc:description/>
  <cp:lastModifiedBy>Tomasz Pazek</cp:lastModifiedBy>
  <cp:lastPrinted>2023-06-16T06:03:22Z</cp:lastPrinted>
  <dcterms:created xsi:type="dcterms:W3CDTF">2008-12-02T09:24:46Z</dcterms:created>
  <dcterms:modified xsi:type="dcterms:W3CDTF">2023-06-28T09:34:32Z</dcterms:modified>
  <cp:category/>
  <cp:version/>
  <cp:contentType/>
  <cp:contentStatus/>
</cp:coreProperties>
</file>